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autoCompressPictures="0"/>
  <mc:AlternateContent xmlns:mc="http://schemas.openxmlformats.org/markup-compatibility/2006">
    <mc:Choice Requires="x15">
      <x15ac:absPath xmlns:x15ac="http://schemas.microsoft.com/office/spreadsheetml/2010/11/ac" url="C:\Users\Kassymov.Zhomart\Downloads\"/>
    </mc:Choice>
  </mc:AlternateContent>
  <xr:revisionPtr revIDLastSave="0" documentId="13_ncr:1_{2F7BE5DC-FA9E-4029-BE2B-C0CE34AB13DA}" xr6:coauthVersionLast="47" xr6:coauthVersionMax="47" xr10:uidLastSave="{00000000-0000-0000-0000-000000000000}"/>
  <bookViews>
    <workbookView xWindow="-120" yWindow="-120" windowWidth="29040" windowHeight="15840" xr2:uid="{00000000-000D-0000-FFFF-FFFF00000000}"/>
  </bookViews>
  <sheets>
    <sheet name="Summary" sheetId="1" r:id="rId1"/>
    <sheet name="Образование&amp;наука" sheetId="2" r:id="rId2"/>
    <sheet name="Энергия" sheetId="3" r:id="rId3"/>
    <sheet name="Бумага&amp;Документы " sheetId="4" r:id="rId4"/>
    <sheet name="Отходы" sheetId="5" r:id="rId5"/>
    <sheet name="Вода" sheetId="6" r:id="rId6"/>
    <sheet name="Осведомлённость" sheetId="7" r:id="rId7"/>
    <sheet name="Инновации" sheetId="9" r:id="rId8"/>
  </sheets>
  <definedNames>
    <definedName name="_xlnm.Print_Area" localSheetId="0">Summary!$A$1:$H$31</definedName>
    <definedName name="_xlnm.Print_Area" localSheetId="3">'Бумага&amp;Документы '!$A$1:$I$33</definedName>
    <definedName name="_xlnm.Print_Area" localSheetId="5">Вода!$A$1:$I$28</definedName>
    <definedName name="_xlnm.Print_Area" localSheetId="7">Инновации!$A$1:$D$25</definedName>
    <definedName name="_xlnm.Print_Area" localSheetId="1">'Образование&amp;наука'!$A$1:$I$25</definedName>
    <definedName name="_xlnm.Print_Area" localSheetId="6">Осведомлённость!$A$1:$I$22</definedName>
    <definedName name="_xlnm.Print_Area" localSheetId="4">Отходы!$A$1:$I$25</definedName>
    <definedName name="_xlnm.Print_Area" localSheetId="2">Энергия!$A$1:$I$28</definedName>
  </definedNames>
  <calcPr calcId="191028" refMode="R1C1"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3" i="6" l="1"/>
  <c r="G9" i="2"/>
  <c r="A31" i="1"/>
  <c r="G15" i="2"/>
  <c r="F8" i="2"/>
  <c r="H22" i="6"/>
  <c r="F20" i="6"/>
  <c r="G20" i="3"/>
  <c r="F20" i="3"/>
  <c r="G19" i="3"/>
  <c r="F19" i="3"/>
  <c r="F18" i="3"/>
  <c r="G17" i="3"/>
  <c r="F17" i="3"/>
  <c r="F8" i="4"/>
  <c r="F12" i="4"/>
  <c r="F16" i="4"/>
  <c r="F17" i="4"/>
  <c r="F18" i="4"/>
  <c r="F19" i="4"/>
  <c r="F20" i="4"/>
  <c r="F21" i="4"/>
  <c r="F22" i="4"/>
  <c r="F23" i="4"/>
  <c r="F24" i="4"/>
  <c r="F25" i="4"/>
  <c r="F27" i="4"/>
  <c r="B14" i="1"/>
  <c r="G8" i="4"/>
  <c r="G12" i="4"/>
  <c r="G16" i="4"/>
  <c r="G17" i="4"/>
  <c r="G18" i="4"/>
  <c r="G21" i="4"/>
  <c r="G22" i="4"/>
  <c r="G23" i="4"/>
  <c r="G24" i="4"/>
  <c r="G25" i="4"/>
  <c r="G27" i="4"/>
  <c r="C14" i="1"/>
  <c r="D14" i="1"/>
  <c r="F8" i="3"/>
  <c r="G14" i="3"/>
  <c r="G22" i="3"/>
  <c r="C13" i="1"/>
  <c r="F9" i="3"/>
  <c r="F10" i="3"/>
  <c r="F11" i="3"/>
  <c r="F12" i="3"/>
  <c r="F13" i="3"/>
  <c r="F14" i="3"/>
  <c r="F15" i="3"/>
  <c r="F16" i="3"/>
  <c r="F9" i="2"/>
  <c r="F10" i="2"/>
  <c r="F11" i="2"/>
  <c r="F12" i="2"/>
  <c r="F13" i="2"/>
  <c r="F14" i="2"/>
  <c r="F15" i="2"/>
  <c r="F16" i="2"/>
  <c r="F17" i="2"/>
  <c r="C19" i="1"/>
  <c r="F8" i="7"/>
  <c r="F9" i="7"/>
  <c r="F10" i="7"/>
  <c r="F11" i="7"/>
  <c r="F12" i="7"/>
  <c r="F13" i="7"/>
  <c r="F14" i="7"/>
  <c r="H16" i="7"/>
  <c r="F8" i="6"/>
  <c r="F9" i="6"/>
  <c r="F10" i="6"/>
  <c r="F11" i="6"/>
  <c r="F12" i="6"/>
  <c r="F13" i="6"/>
  <c r="F14" i="6"/>
  <c r="F15" i="6"/>
  <c r="F16" i="6"/>
  <c r="F17" i="6"/>
  <c r="F18" i="6"/>
  <c r="F19" i="6"/>
  <c r="F22" i="6"/>
  <c r="B16" i="1"/>
  <c r="F8" i="5"/>
  <c r="F9" i="5"/>
  <c r="F10" i="5"/>
  <c r="F11" i="5"/>
  <c r="F12" i="5"/>
  <c r="F13" i="5"/>
  <c r="F14" i="5"/>
  <c r="F15" i="5"/>
  <c r="F16" i="5"/>
  <c r="F17" i="5"/>
  <c r="F19" i="5"/>
  <c r="B15" i="1"/>
  <c r="H19" i="5"/>
  <c r="H22" i="3"/>
  <c r="H27" i="4"/>
  <c r="G10" i="2"/>
  <c r="G12" i="2"/>
  <c r="G13" i="2"/>
  <c r="G16" i="2"/>
  <c r="C17" i="9"/>
  <c r="G8" i="7"/>
  <c r="G9" i="7"/>
  <c r="G12" i="7"/>
  <c r="G13" i="7"/>
  <c r="G14" i="7"/>
  <c r="G10" i="6"/>
  <c r="G11" i="6"/>
  <c r="G12" i="6"/>
  <c r="G15" i="6"/>
  <c r="G18" i="6"/>
  <c r="H19" i="2"/>
  <c r="G17" i="5"/>
  <c r="G16" i="5"/>
  <c r="G15" i="5"/>
  <c r="G14" i="5"/>
  <c r="G8" i="6"/>
  <c r="G9" i="6"/>
  <c r="G22" i="6"/>
  <c r="C16" i="1"/>
  <c r="G13" i="5"/>
  <c r="G12" i="5"/>
  <c r="G11" i="5"/>
  <c r="G10" i="5"/>
  <c r="G9" i="5"/>
  <c r="G8" i="5"/>
  <c r="G19" i="5"/>
  <c r="C15" i="1"/>
  <c r="G16" i="7"/>
  <c r="C17" i="1"/>
  <c r="F16" i="7"/>
  <c r="B17" i="1"/>
  <c r="D17" i="1"/>
  <c r="G19" i="2"/>
  <c r="C12" i="1"/>
  <c r="F19" i="2"/>
  <c r="B12" i="1"/>
  <c r="D15" i="1"/>
  <c r="F22" i="3"/>
  <c r="B13" i="1"/>
  <c r="D13" i="1"/>
  <c r="D16" i="1"/>
  <c r="D12" i="1"/>
  <c r="C18" i="1"/>
  <c r="C20" i="1"/>
  <c r="B18" i="1"/>
  <c r="D18" i="1"/>
  <c r="B20" i="1"/>
  <c r="D20" i="1"/>
</calcChain>
</file>

<file path=xl/sharedStrings.xml><?xml version="1.0" encoding="utf-8"?>
<sst xmlns="http://schemas.openxmlformats.org/spreadsheetml/2006/main" count="281" uniqueCount="212">
  <si>
    <t>0-49%</t>
  </si>
  <si>
    <t>Bronze</t>
  </si>
  <si>
    <t>50-64%</t>
  </si>
  <si>
    <t>Silver</t>
  </si>
  <si>
    <t>65-79%</t>
  </si>
  <si>
    <t>Gold</t>
  </si>
  <si>
    <t>80-89%</t>
  </si>
  <si>
    <t>Platinum</t>
  </si>
  <si>
    <t>90+%</t>
  </si>
  <si>
    <t>N/A</t>
  </si>
  <si>
    <t>Point Value</t>
  </si>
  <si>
    <t>Points</t>
  </si>
  <si>
    <t xml:space="preserve"> </t>
  </si>
  <si>
    <t>E1</t>
  </si>
  <si>
    <t>E2</t>
  </si>
  <si>
    <t>E3</t>
  </si>
  <si>
    <t>E4</t>
  </si>
  <si>
    <t>E5</t>
  </si>
  <si>
    <t>E6</t>
  </si>
  <si>
    <t>E7</t>
  </si>
  <si>
    <t>E8</t>
  </si>
  <si>
    <t>E9</t>
  </si>
  <si>
    <t>E10</t>
  </si>
  <si>
    <t>W1</t>
  </si>
  <si>
    <t>W2</t>
  </si>
  <si>
    <t>W3</t>
  </si>
  <si>
    <t>W4</t>
  </si>
  <si>
    <t>W5</t>
  </si>
  <si>
    <t>W6</t>
  </si>
  <si>
    <t>W7</t>
  </si>
  <si>
    <t>W8</t>
  </si>
  <si>
    <t>W9</t>
  </si>
  <si>
    <t>W10</t>
  </si>
  <si>
    <t>W11</t>
  </si>
  <si>
    <t>W12</t>
  </si>
  <si>
    <t>W13</t>
  </si>
  <si>
    <t>D1</t>
  </si>
  <si>
    <t>D2</t>
  </si>
  <si>
    <t>D3</t>
  </si>
  <si>
    <t>D4</t>
  </si>
  <si>
    <t>D5</t>
  </si>
  <si>
    <t>D6</t>
  </si>
  <si>
    <t>D7</t>
  </si>
  <si>
    <t>D8</t>
  </si>
  <si>
    <t>D9</t>
  </si>
  <si>
    <t>D11</t>
  </si>
  <si>
    <t>D12</t>
  </si>
  <si>
    <t>P1</t>
  </si>
  <si>
    <t>P2</t>
  </si>
  <si>
    <t>P3</t>
  </si>
  <si>
    <t>P4</t>
  </si>
  <si>
    <t>P5</t>
  </si>
  <si>
    <t>P6</t>
  </si>
  <si>
    <t>P7</t>
  </si>
  <si>
    <t>P8</t>
  </si>
  <si>
    <t>P9</t>
  </si>
  <si>
    <t>P10</t>
  </si>
  <si>
    <t>T1</t>
  </si>
  <si>
    <t>T2</t>
  </si>
  <si>
    <t>T3</t>
  </si>
  <si>
    <t>T4</t>
  </si>
  <si>
    <t>T5</t>
  </si>
  <si>
    <t>T6</t>
  </si>
  <si>
    <t>T7</t>
  </si>
  <si>
    <t>T8</t>
  </si>
  <si>
    <t>T10</t>
  </si>
  <si>
    <t>T11</t>
  </si>
  <si>
    <t>T12</t>
  </si>
  <si>
    <t>A1</t>
  </si>
  <si>
    <t>A2</t>
  </si>
  <si>
    <t>A3</t>
  </si>
  <si>
    <t>A4</t>
  </si>
  <si>
    <t>A5</t>
  </si>
  <si>
    <t>A6</t>
  </si>
  <si>
    <t>A7</t>
  </si>
  <si>
    <t>I1</t>
  </si>
  <si>
    <t>I2</t>
  </si>
  <si>
    <t>I3</t>
  </si>
  <si>
    <t>I4</t>
  </si>
  <si>
    <t>I5</t>
  </si>
  <si>
    <t>I6</t>
  </si>
  <si>
    <t>D10</t>
  </si>
  <si>
    <t>T9</t>
  </si>
  <si>
    <t>leave
blank</t>
  </si>
  <si>
    <t>Certified</t>
  </si>
  <si>
    <t>T13</t>
  </si>
  <si>
    <t>Добро пожаловать в программу Green Office!</t>
  </si>
  <si>
    <t>НЕ ЗАПОЛНЯТЬ (этот раздел заполняется автоматически)</t>
  </si>
  <si>
    <t>ЗАПОЛНИТЕ ЭТОТ РАЗДЕЛ</t>
  </si>
  <si>
    <t>Регистрация участника программы</t>
  </si>
  <si>
    <t>Промежуточные итоги по категориям</t>
  </si>
  <si>
    <t>Категории</t>
  </si>
  <si>
    <t>Получено</t>
  </si>
  <si>
    <t>Возможно</t>
  </si>
  <si>
    <t>Проценты</t>
  </si>
  <si>
    <t>Всего</t>
  </si>
  <si>
    <t>Инновации</t>
  </si>
  <si>
    <t>Общая сумма</t>
  </si>
  <si>
    <t>Программа Green Office</t>
  </si>
  <si>
    <t>Комментарии:</t>
  </si>
  <si>
    <t>Промежуточная сумма</t>
  </si>
  <si>
    <t>ОСВЕДОМЛЕННОСТЬ</t>
  </si>
  <si>
    <t>Да</t>
  </si>
  <si>
    <t>Нет</t>
  </si>
  <si>
    <t>Сертифицированные офисы получат изготовленную на заказ табличку</t>
  </si>
  <si>
    <t>Число компьютеров в офисе</t>
  </si>
  <si>
    <t>Число сотрудников</t>
  </si>
  <si>
    <t>Местонахождение офиса</t>
  </si>
  <si>
    <t>Наименвание офиса</t>
  </si>
  <si>
    <t>Контактный  Email</t>
  </si>
  <si>
    <t>Контактное лицо</t>
  </si>
  <si>
    <t>Градации уровня сертификации</t>
  </si>
  <si>
    <t>Уровень сертификации</t>
  </si>
  <si>
    <t xml:space="preserve">Кратко опишите своё офисное пространствою. Определение офисного пространства является важным шагом в этом процессе. </t>
  </si>
  <si>
    <t>Пожалуйста, опишите любые вопросы, барьеры или комментарии, которые  у вас есть.                                                                                                                                                       Если вы отметили " N/A " выше, пожалуйста, объясните, почему.</t>
  </si>
  <si>
    <t>leave              blank</t>
  </si>
  <si>
    <t>Стена за радиаторами отопления покрыта теплоотражающим материалом</t>
  </si>
  <si>
    <t>50% экономия = 2 балла</t>
  </si>
  <si>
    <t>В офисе используется бумага после вторичной переработки</t>
  </si>
  <si>
    <t>50% переработанной бумаги = 2 балла</t>
  </si>
  <si>
    <t>ОБРАЗОВАНИЕ И НАУКА</t>
  </si>
  <si>
    <t>Образование &amp;наука</t>
  </si>
  <si>
    <t>Энергия</t>
  </si>
  <si>
    <t>Бумага&amp;документы</t>
  </si>
  <si>
    <t>Отходы</t>
  </si>
  <si>
    <t>Вода</t>
  </si>
  <si>
    <t>Осведомленность</t>
  </si>
  <si>
    <t>Нажмите здесь, для того чтобы посмотреть примеры.</t>
  </si>
  <si>
    <t>ИННОВАЦИИ</t>
  </si>
  <si>
    <t>Комментарии</t>
  </si>
  <si>
    <t>Ресурсы</t>
  </si>
  <si>
    <r>
      <t xml:space="preserve">"Богатый человек – это не тот, кто больше зарабатывает, а тот, кто больше сохраняет"                       </t>
    </r>
    <r>
      <rPr>
        <b/>
        <sz val="11"/>
        <color theme="2" tint="-0.499984740745262"/>
        <rFont val="Verdana"/>
      </rPr>
      <t xml:space="preserve"> Роберт Кийосаки</t>
    </r>
  </si>
  <si>
    <t>Если Вы хотите больше зарабатывать и сохранять, то Вам не обязательно устраиваться на дополнительную работу. Вам нужно всего лишь научиться грамотно распоряжаться своими личными средствами. И тогда деньги сэкономленные, станут деньгами заработанными (с)                                            Генри Форд</t>
  </si>
  <si>
    <t>Поздравляем, Вы завершили заполение контрольного списка по программе "Зеленый офис" !</t>
  </si>
  <si>
    <t>Проверьте предварительный результат на стартовой странице!</t>
  </si>
  <si>
    <t>Программа "Green Office" разработана Офисом по Устойчивости КазНУ им. аль-Фараби</t>
  </si>
  <si>
    <t>ВОДА</t>
  </si>
  <si>
    <t>ОТХОДЫ</t>
  </si>
  <si>
    <t>БУМАГА И ДОКУМЕНТЫ</t>
  </si>
  <si>
    <t>ЭНЕРГИЯ</t>
  </si>
  <si>
    <t>Пожалуйста, отметьте для каждого элемента знаком  "х" (английская раскладка клавиатуры) в соответствующм столбце  Да, Нет, или N/A .</t>
  </si>
  <si>
    <t>Свет выключается в комнатах, которые не используются в течение пяти минут и более                                                                               Совет:   Выключайте электрическое освещение, когда Вы покидаете комнату более, чем на 15 минут</t>
  </si>
  <si>
    <t>Поздравляем!  Вы сертифицированы как:</t>
  </si>
  <si>
    <t>Все системы искусственного и естественного освещения офиса находятся в чистом и технически исправном состоянии</t>
  </si>
  <si>
    <t>Наличие магистерских и PhD диссертаций, имеющих разделы по вопросам охраны окружающей среды и устойчивому развитию</t>
  </si>
  <si>
    <t>Наличие студенческих  проектов, посвященных вопросам окружающей среды и устойчивому развитию</t>
  </si>
  <si>
    <t xml:space="preserve">Наличие дистанционных курсов/МООК (или его часть) по направлению энерго- и ресурсосбережения/устойчивого развития </t>
  </si>
  <si>
    <r>
      <rPr>
        <sz val="11"/>
        <rFont val="Calibri"/>
        <family val="2"/>
        <scheme val="minor"/>
      </rPr>
      <t>Нажмите</t>
    </r>
    <r>
      <rPr>
        <u/>
        <sz val="11"/>
        <color rgb="FF002060"/>
        <rFont val="Calibri"/>
        <family val="2"/>
        <scheme val="minor"/>
      </rPr>
      <t xml:space="preserve"> сюда,</t>
    </r>
    <r>
      <rPr>
        <sz val="11"/>
        <rFont val="Calibri"/>
        <family val="2"/>
        <scheme val="minor"/>
      </rPr>
      <t xml:space="preserve"> чтобы ознакомиться с программой энергсбережения КазНУ</t>
    </r>
  </si>
  <si>
    <t>Расскажите, пожалуйста, о нововведениях в области устойчивого развития, предпринятых вашим офисом, которые не были захвачены предыдущими пунктами контрольного списка. Пожалуйста опишите, какое  влияние эти инновации оказывают на окружающую среду Вашего офиса. Офис по устойчивости рассмотрит нововведения, которыми вы делитесь, и назначит дополнительные баллы соответственно.  Когда вы закончите, вернитесь на вкладку "сводка", чтобы просмотреть общую оценку.</t>
  </si>
  <si>
    <t>Проведение  мероприятий, посвященных вопросам охраны окружающей среды и устойчивому развитию</t>
  </si>
  <si>
    <t xml:space="preserve"> Наличие плана мероприятий, посвященных вопросам энерго- и ресурсосбережения</t>
  </si>
  <si>
    <t>Наличие тем в силлабусах дисциплин, связанных с энерго- и ресурсосбережением/устойчивым развитием</t>
  </si>
  <si>
    <t xml:space="preserve">Наличие студенческих организаций (группы, кружки, ассоциации и др.) по энерго- и ресурсосбережению, обращению с отходами (раздельный сбор мусора, утилизация, переработка)  и устойчивому развитию </t>
  </si>
  <si>
    <t>В образовательных и научных мероприятиях, посвященных охране окружающей среды и устойчивому развитию, задействовано не менее 75 % сотрудников подразделения</t>
  </si>
  <si>
    <t xml:space="preserve">Наличие сотрудников и обучающихся, прошедших стажировку по вопросам устойчивого развития/охране окружающей среды </t>
  </si>
  <si>
    <t xml:space="preserve">Все сотрудники подразделения ознакомлены с программой энергосбережения КазНУ </t>
  </si>
  <si>
    <t xml:space="preserve">Во всех компьютерах используется режим энергосбережения: мониторы гаснут через 2 минуты, выключаются через 5 минут, а все компьютеры засыпают через 15 минут
</t>
  </si>
  <si>
    <t xml:space="preserve">Сотрудники следят за чистотой оконных стёкол подразделения                                                                                       </t>
  </si>
  <si>
    <t xml:space="preserve">В офисе минимизированы теплопотери (наличие теплоизоляции окон, теплоизоляционной пленки на стеклах, плотное или автоматическое закрывание дверей, утепление стен и т.д.) </t>
  </si>
  <si>
    <t>Основные помещения подразделения оборудованы датчиками присутствия, а вспомогательные - датчиками движения</t>
  </si>
  <si>
    <t>Лампы общего освещения заменены светодиодными светильниками</t>
  </si>
  <si>
    <t xml:space="preserve">Более  50 % сотрудников  не пользуются лифтом при подъеме или спуске до 5 этажа   </t>
  </si>
  <si>
    <t xml:space="preserve">Приборы с большим энергопотреблением исключены из офиса                                                                                                                      </t>
  </si>
  <si>
    <t>Подразделение проводит сезонный анализ энергосбережения своей деятельности и инфраструктуры для выработки рекомендаций по снижению энергопотребления</t>
  </si>
  <si>
    <t>Наличие совместных научных проектов, посвященных вопросам окружающей среды и устойчивого развития с участием других университетов</t>
  </si>
  <si>
    <t>Наличие в подразделении программы экономии бумаги</t>
  </si>
  <si>
    <t>25% экономия = 1 балл</t>
  </si>
  <si>
    <t>75% экономия = 3 балла</t>
  </si>
  <si>
    <t>25% переработанной бумаги = 1 балл</t>
  </si>
  <si>
    <t>75% переработанной бумаги = 3 балла</t>
  </si>
  <si>
    <t>Печать документов большим тиражом осуществляется в издательстве</t>
  </si>
  <si>
    <t>Офисная бумага, использованная для односторонней печати, централизованно собирается в специальный бокс и используется для повторной печати</t>
  </si>
  <si>
    <t>Документы для внутреннего пользования эффективно редактируются (используется мелкий шрифт, распечатываются 2 страницы на 1 листе и т.д.)</t>
  </si>
  <si>
    <t xml:space="preserve">Документы распечатываются только в случае крайней необходимости, в основном используется электронный документооборот SalemOffice </t>
  </si>
  <si>
    <t>Для учебных и научных целей подразделение использует в основном электронные ресурсы</t>
  </si>
  <si>
    <r>
      <t xml:space="preserve">Исходящие электронные документы подразделения содержат напоминание: </t>
    </r>
    <r>
      <rPr>
        <b/>
        <sz val="11"/>
        <color rgb="FFFF0000"/>
        <rFont val="Calibri (Body)"/>
      </rPr>
      <t>"Печатать только в случае крайней необходимости"</t>
    </r>
  </si>
  <si>
    <t>Компьютеры в офисе настроены на двухстороннюю печать по умолчанию</t>
  </si>
  <si>
    <t>Индивидуальные принтеры не используются в подразделении</t>
  </si>
  <si>
    <t xml:space="preserve">Подразделение использует один сетевой принтер </t>
  </si>
  <si>
    <t>Сотрудники подразделения в большинстве случаев пользуются электронными визитными карточками. Минимально используются бумажные визитные карточки</t>
  </si>
  <si>
    <t>В подразделении осуществляется раздельный сбор мусора</t>
  </si>
  <si>
    <t>Подразделение отказалось от мелких индивидуальных корзин и концентрирует мусор в одном специально отведенном месте</t>
  </si>
  <si>
    <t>Сотрудники подразделения придерживаются правил утилизации ртутных ламп, батареек, картриджей, электронных приборов</t>
  </si>
  <si>
    <t>Сотрудники подразделения используют экологически чистую многоразовую посуду (из стекла, фарфора и т.д.)</t>
  </si>
  <si>
    <t xml:space="preserve">Сотрудники подразделения осведомлены о необходимости обращения с отходами в КазНУ (раздельный сбор мусора, утилизация, переработка), с ними периодически проводится тренинги и разъяснительная работа </t>
  </si>
  <si>
    <t>В подразделении установлены сенсорные краны</t>
  </si>
  <si>
    <t>Краны оборудованы водосберегающими насадками</t>
  </si>
  <si>
    <t>Все краны находятся в исправном состоянии</t>
  </si>
  <si>
    <r>
      <t>Все краны подразделения оборудованы индивидульными счетчиками и подключены</t>
    </r>
    <r>
      <rPr>
        <sz val="11"/>
        <color theme="1"/>
        <rFont val="Calibri"/>
        <family val="2"/>
        <charset val="204"/>
        <scheme val="minor"/>
      </rPr>
      <t xml:space="preserve"> к электронной системе учёта расхода воды</t>
    </r>
  </si>
  <si>
    <t>Все сотрудники подразделения соблюдают правила экономии воды</t>
  </si>
  <si>
    <t>Подразделение использует стикеры - вежливые напоминания сотрудникам о своевременном отключении освещения и оборудования, установке термостатов на низкий уровень и закрытии окон во время перерывов, отпуска и отдыха</t>
  </si>
  <si>
    <t>Подразделение использует стикеры - вежливые напоминания сотрудникам  о необходимости бережного отношения к воде</t>
  </si>
  <si>
    <t>В подразделении установлены рычаговые смесители</t>
  </si>
  <si>
    <t>Сотрудники офиса опреративно сообщают в соответствующие службы о всех сбоях в работе водопроводной системы</t>
  </si>
  <si>
    <t>Сотрудники используют экологичное "зеленое" средство для мытья посуды</t>
  </si>
  <si>
    <t>На WEB странице нашего подразделения есть ссылка на сайт https://greenbridgework.kaznu.kz</t>
  </si>
  <si>
    <t>Сотрудники подразделения осведомлены о пользе зеленых растений в помещении и ухаживают за ними</t>
  </si>
  <si>
    <t>Все сотрудники подразделения присоединились к программе "Зелёный офис"</t>
  </si>
  <si>
    <t xml:space="preserve">Подразделение имеет флипчарт (информационную доску) для информирования сотрудников об идеях программы "Зелёный офис" </t>
  </si>
  <si>
    <t>Подразделение оперативно сообщает о проблемах здания в  хозяйственную службу</t>
  </si>
  <si>
    <r>
      <t xml:space="preserve">Подразделение пропагандирует идеи зеленого офиса среди своих коллабораторов (работодателей, коллег из других университетов)                                                              </t>
    </r>
    <r>
      <rPr>
        <i/>
        <sz val="9"/>
        <color rgb="FF000000"/>
        <rFont val="Calibri"/>
        <family val="2"/>
        <charset val="204"/>
        <scheme val="minor"/>
      </rPr>
      <t>Если "Да", то оставьте ниже комментарии</t>
    </r>
  </si>
  <si>
    <t>Наличие календарного плана мероприятий для технического персонала, ППС, обучающихся по вопросам охраны окружающей среды и устойчивого развития</t>
  </si>
  <si>
    <t>Место организованного сбора мусора оснащено специальными мини-контейнерами с соответствующей маркировкой</t>
  </si>
  <si>
    <t>Учебно-лабораторное оборудование совместно используется и хранится в Центре коллективного пользования</t>
  </si>
  <si>
    <t>Ежегодно, в подразделении проводится инструктаж по технике безопасности при складировании реагентов бытового и специального назначения</t>
  </si>
  <si>
    <t>Пищевые отходы передаются в центр переработки отходов</t>
  </si>
  <si>
    <t xml:space="preserve">С обучающимися подразделения проводятся беседы о соблюдении правил поведения по ресурсосбережению и обращению с отходами </t>
  </si>
  <si>
    <t>Сотрудники подразделения участвуют в мероприятиях по эффективному водопотреблению (акции и т.д.)</t>
  </si>
  <si>
    <t>В течение года в подразделении проводится не менее 2 тренингов по правилам бережного отношения к воде</t>
  </si>
  <si>
    <t>Много литров воды теряется, пока стечет холодная и пойдет горячая, поэтому сотрудники сливают эту воду в емкость и затем используют для хозяйственных целей</t>
  </si>
  <si>
    <t>Сотрудники поливают комнатные растения по вечерам, а не утром, так влага меньше испаряется, и требуется меньше воды на полив</t>
  </si>
  <si>
    <r>
      <t xml:space="preserve">Для участия в программе, пожалуйста, заполните раздел "Регистрация Пользователя" на правой стороне этой страницы. Затем пройдите по каждой вкладке внизу и заполните контрольный список для каждой категории. Подытог из каждой категории автоматически заполнит таблицу в левой части этой страницы и присвоит соответствующий уровень сертификации.
</t>
    </r>
    <r>
      <rPr>
        <b/>
        <sz val="11"/>
        <color rgb="FF000000"/>
        <rFont val="Calibri"/>
        <family val="2"/>
        <charset val="204"/>
        <scheme val="minor"/>
      </rPr>
      <t xml:space="preserve">После заполнения всех вкладок анкеты, пожалуйста, отправьте этот документ по электронной почте </t>
    </r>
    <r>
      <rPr>
        <b/>
        <sz val="11"/>
        <color rgb="FF0070C0"/>
        <rFont val="Calibri"/>
        <family val="2"/>
        <charset val="204"/>
        <scheme val="minor"/>
      </rPr>
      <t>kafedraunesco1@gmail.com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</si>
</sst>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48">
    <font>
      <sz val="10"/>
      <name val="Arial"/>
    </font>
    <font>
      <sz val="11"/>
      <color theme="1"/>
      <name val="Calibri"/>
      <family val="2"/>
      <charset val="204"/>
      <scheme val="minor"/>
    </font>
    <font>
      <u/>
      <sz val="10"/>
      <color theme="11"/>
      <name val="Arial"/>
      <family val="2"/>
    </font>
    <font>
      <u/>
      <sz val="10"/>
      <color theme="10"/>
      <name val="Arial"/>
      <family val="2"/>
    </font>
    <font>
      <b/>
      <sz val="11"/>
      <color theme="0"/>
      <name val="Calibri"/>
      <family val="2"/>
      <scheme val="minor"/>
    </font>
    <font>
      <sz val="11"/>
      <color rgb="FFFF0000"/>
      <name val="Calibri"/>
      <family val="2"/>
      <scheme val="minor"/>
    </font>
    <font>
      <sz val="11"/>
      <color theme="0"/>
      <name val="Calibri"/>
      <family val="2"/>
      <scheme val="minor"/>
    </font>
    <font>
      <sz val="11"/>
      <color rgb="FF000000"/>
      <name val="Calibri"/>
      <family val="2"/>
      <scheme val="minor"/>
    </font>
    <font>
      <sz val="10"/>
      <name val="Calibri"/>
      <family val="2"/>
      <scheme val="minor"/>
    </font>
    <font>
      <b/>
      <sz val="11"/>
      <color rgb="FF000000"/>
      <name val="Calibri"/>
      <family val="2"/>
      <scheme val="minor"/>
    </font>
    <font>
      <sz val="18"/>
      <color rgb="FF1FB714"/>
      <name val="Calibri"/>
      <family val="2"/>
      <scheme val="minor"/>
    </font>
    <font>
      <b/>
      <sz val="16"/>
      <color theme="0"/>
      <name val="Calibri"/>
      <family val="2"/>
      <scheme val="minor"/>
    </font>
    <font>
      <b/>
      <sz val="12"/>
      <color theme="0"/>
      <name val="Calibri"/>
      <family val="2"/>
      <scheme val="minor"/>
    </font>
    <font>
      <b/>
      <sz val="10"/>
      <color theme="0"/>
      <name val="Calibri"/>
      <family val="2"/>
      <scheme val="minor"/>
    </font>
    <font>
      <sz val="10"/>
      <color rgb="FF000000"/>
      <name val="Calibri"/>
      <family val="2"/>
      <scheme val="minor"/>
    </font>
    <font>
      <i/>
      <sz val="11"/>
      <color rgb="FF000000"/>
      <name val="Calibri"/>
      <family val="2"/>
      <scheme val="minor"/>
    </font>
    <font>
      <sz val="11"/>
      <name val="Calibri"/>
      <family val="2"/>
      <scheme val="minor"/>
    </font>
    <font>
      <b/>
      <sz val="12"/>
      <color rgb="FF000000"/>
      <name val="Calibri"/>
      <family val="2"/>
      <scheme val="minor"/>
    </font>
    <font>
      <sz val="18"/>
      <color rgb="FF000000"/>
      <name val="Calibri"/>
      <family val="2"/>
      <scheme val="minor"/>
    </font>
    <font>
      <sz val="12"/>
      <color rgb="FF000000"/>
      <name val="Calibri"/>
      <family val="2"/>
      <scheme val="minor"/>
    </font>
    <font>
      <sz val="14"/>
      <color rgb="FF000000"/>
      <name val="Calibri"/>
      <family val="2"/>
      <scheme val="minor"/>
    </font>
    <font>
      <u/>
      <sz val="11"/>
      <name val="Calibri"/>
      <family val="2"/>
      <scheme val="minor"/>
    </font>
    <font>
      <u/>
      <sz val="11"/>
      <color theme="10"/>
      <name val="Calibri"/>
      <family val="2"/>
      <scheme val="minor"/>
    </font>
    <font>
      <b/>
      <sz val="15"/>
      <color rgb="FF000000"/>
      <name val="Calibri"/>
      <family val="2"/>
      <scheme val="minor"/>
    </font>
    <font>
      <sz val="10"/>
      <color theme="0" tint="-0.499984740745262"/>
      <name val="Calibri"/>
      <family val="2"/>
      <scheme val="minor"/>
    </font>
    <font>
      <sz val="18"/>
      <color theme="0"/>
      <name val="Calibri"/>
      <family val="2"/>
      <scheme val="minor"/>
    </font>
    <font>
      <sz val="10"/>
      <color theme="0"/>
      <name val="Calibri"/>
      <family val="2"/>
      <scheme val="minor"/>
    </font>
    <font>
      <b/>
      <sz val="10"/>
      <name val="Calibri"/>
      <family val="2"/>
      <scheme val="minor"/>
    </font>
    <font>
      <b/>
      <sz val="16"/>
      <color rgb="FF1FB714"/>
      <name val="Calibri"/>
      <family val="2"/>
      <scheme val="minor"/>
    </font>
    <font>
      <b/>
      <sz val="16"/>
      <color rgb="FF0066CC"/>
      <name val="Calibri"/>
      <family val="2"/>
      <scheme val="minor"/>
    </font>
    <font>
      <b/>
      <sz val="20"/>
      <color rgb="FF1FB714"/>
      <name val="Calibri"/>
      <family val="2"/>
      <scheme val="minor"/>
    </font>
    <font>
      <b/>
      <sz val="11"/>
      <name val="Calibri"/>
      <family val="2"/>
      <scheme val="minor"/>
    </font>
    <font>
      <b/>
      <sz val="14"/>
      <color rgb="FFFF0000"/>
      <name val="Calibri"/>
      <family val="2"/>
      <scheme val="minor"/>
    </font>
    <font>
      <sz val="12"/>
      <name val="Arial"/>
      <family val="2"/>
    </font>
    <font>
      <sz val="12"/>
      <name val="Calibri"/>
      <family val="2"/>
      <scheme val="minor"/>
    </font>
    <font>
      <sz val="11"/>
      <name val="Arial"/>
      <family val="2"/>
    </font>
    <font>
      <b/>
      <sz val="14"/>
      <color rgb="FFFF0000"/>
      <name val="Arial"/>
      <family val="2"/>
    </font>
    <font>
      <u/>
      <sz val="11"/>
      <color rgb="FF002060"/>
      <name val="Calibri"/>
      <family val="2"/>
      <scheme val="minor"/>
    </font>
    <font>
      <i/>
      <sz val="9"/>
      <color rgb="FF000000"/>
      <name val="Calibri"/>
      <family val="2"/>
      <charset val="204"/>
      <scheme val="minor"/>
    </font>
    <font>
      <b/>
      <sz val="11"/>
      <color rgb="FFFF0000"/>
      <name val="Calibri (Body)"/>
    </font>
    <font>
      <b/>
      <sz val="14"/>
      <color theme="2" tint="-0.499984740745262"/>
      <name val="Verdana"/>
    </font>
    <font>
      <b/>
      <sz val="14"/>
      <color theme="2" tint="-0.499984740745262"/>
      <name val="Arial"/>
    </font>
    <font>
      <b/>
      <sz val="11"/>
      <color theme="2" tint="-0.499984740745262"/>
      <name val="Verdana"/>
    </font>
    <font>
      <b/>
      <sz val="12"/>
      <color theme="2" tint="-0.499984740745262"/>
      <name val="Verdana"/>
    </font>
    <font>
      <b/>
      <sz val="12"/>
      <color theme="2" tint="-0.499984740745262"/>
      <name val="Arial"/>
      <family val="2"/>
    </font>
    <font>
      <sz val="11"/>
      <color theme="1"/>
      <name val="Calibri"/>
      <family val="2"/>
      <scheme val="minor"/>
    </font>
    <font>
      <b/>
      <sz val="11"/>
      <color rgb="FF000000"/>
      <name val="Calibri"/>
      <family val="2"/>
      <charset val="204"/>
      <scheme val="minor"/>
    </font>
    <font>
      <b/>
      <sz val="11"/>
      <color rgb="FF0070C0"/>
      <name val="Calibri"/>
      <family val="2"/>
      <charset val="204"/>
      <scheme val="minor"/>
    </font>
  </fonts>
  <fills count="19">
    <fill>
      <patternFill patternType="none"/>
    </fill>
    <fill>
      <patternFill patternType="gray125"/>
    </fill>
    <fill>
      <patternFill patternType="none"/>
    </fill>
    <fill>
      <patternFill patternType="solid">
        <fgColor rgb="FF0066CC"/>
        <bgColor rgb="FF0066CC"/>
      </patternFill>
    </fill>
    <fill>
      <patternFill patternType="solid">
        <fgColor rgb="FFFFFFFF"/>
        <bgColor rgb="FFFFFFFF"/>
      </patternFill>
    </fill>
    <fill>
      <patternFill patternType="solid">
        <fgColor theme="2" tint="0.39997558519241921"/>
        <bgColor rgb="FF93C47D"/>
      </patternFill>
    </fill>
    <fill>
      <patternFill patternType="solid">
        <fgColor theme="2" tint="0.39997558519241921"/>
        <bgColor indexed="64"/>
      </patternFill>
    </fill>
    <fill>
      <patternFill patternType="solid">
        <fgColor theme="2" tint="0.39997558519241921"/>
        <bgColor rgb="FF9BBB59"/>
      </patternFill>
    </fill>
    <fill>
      <patternFill patternType="solid">
        <fgColor theme="2" tint="0.39997558519241921"/>
        <bgColor rgb="FFFFFFFF"/>
      </patternFill>
    </fill>
    <fill>
      <patternFill patternType="solid">
        <fgColor theme="0"/>
        <bgColor rgb="FF93C47D"/>
      </patternFill>
    </fill>
    <fill>
      <patternFill patternType="solid">
        <fgColor theme="0"/>
        <bgColor rgb="FF1FB714"/>
      </patternFill>
    </fill>
    <fill>
      <patternFill patternType="solid">
        <fgColor theme="0"/>
        <bgColor rgb="FFFFFFFF"/>
      </patternFill>
    </fill>
    <fill>
      <patternFill patternType="solid">
        <fgColor theme="0"/>
        <bgColor indexed="64"/>
      </patternFill>
    </fill>
    <fill>
      <patternFill patternType="solid">
        <fgColor theme="0"/>
        <bgColor rgb="FF008080"/>
      </patternFill>
    </fill>
    <fill>
      <patternFill patternType="solid">
        <fgColor theme="0"/>
        <bgColor rgb="FF9BBB59"/>
      </patternFill>
    </fill>
    <fill>
      <patternFill patternType="solid">
        <fgColor theme="0"/>
        <bgColor rgb="FF0066CC"/>
      </patternFill>
    </fill>
    <fill>
      <patternFill patternType="solid">
        <fgColor rgb="FF0070C0"/>
        <bgColor rgb="FF0066CC"/>
      </patternFill>
    </fill>
    <fill>
      <patternFill patternType="solid">
        <fgColor rgb="FF0070C0"/>
        <bgColor indexed="64"/>
      </patternFill>
    </fill>
    <fill>
      <patternFill patternType="solid">
        <fgColor theme="2" tint="0.39997558519241921"/>
        <bgColor rgb="FF008080"/>
      </patternFill>
    </fill>
  </fills>
  <borders count="81">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right/>
      <top style="thin">
        <color rgb="FF000000"/>
      </top>
      <bottom/>
      <diagonal/>
    </border>
    <border>
      <left/>
      <right/>
      <top/>
      <bottom/>
      <diagonal/>
    </border>
    <border>
      <left style="thin">
        <color rgb="FF000000"/>
      </left>
      <right/>
      <top style="thin">
        <color rgb="FF000000"/>
      </top>
      <bottom/>
      <diagonal/>
    </border>
    <border>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top/>
      <bottom/>
      <diagonal/>
    </border>
    <border>
      <left style="thin">
        <color rgb="FF000000"/>
      </left>
      <right style="thin">
        <color auto="1"/>
      </right>
      <top style="thin">
        <color auto="1"/>
      </top>
      <bottom style="thin">
        <color rgb="FF000000"/>
      </bottom>
      <diagonal/>
    </border>
    <border>
      <left style="thin">
        <color rgb="FF000000"/>
      </left>
      <right style="thin">
        <color auto="1"/>
      </right>
      <top style="thin">
        <color auto="1"/>
      </top>
      <bottom style="thin">
        <color auto="1"/>
      </bottom>
      <diagonal/>
    </border>
    <border>
      <left style="thin">
        <color auto="1"/>
      </left>
      <right style="thin">
        <color auto="1"/>
      </right>
      <top style="thin">
        <color auto="1"/>
      </top>
      <bottom style="thin">
        <color rgb="FF000000"/>
      </bottom>
      <diagonal/>
    </border>
    <border>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rgb="FF000000"/>
      </bottom>
      <diagonal/>
    </border>
    <border>
      <left style="thin">
        <color auto="1"/>
      </left>
      <right style="thin">
        <color auto="1"/>
      </right>
      <top style="thin">
        <color rgb="FF000000"/>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000000"/>
      </left>
      <right style="thin">
        <color auto="1"/>
      </right>
      <top style="thin">
        <color rgb="FF000000"/>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style="thin">
        <color auto="1"/>
      </left>
      <right/>
      <top style="thin">
        <color auto="1"/>
      </top>
      <bottom/>
      <diagonal/>
    </border>
    <border>
      <left style="thin">
        <color auto="1"/>
      </left>
      <right style="thin">
        <color rgb="FF000000"/>
      </right>
      <top style="thin">
        <color rgb="FF000000"/>
      </top>
      <bottom/>
      <diagonal/>
    </border>
    <border>
      <left style="thin">
        <color auto="1"/>
      </left>
      <right/>
      <top style="thin">
        <color rgb="FF000000"/>
      </top>
      <bottom style="thin">
        <color auto="1"/>
      </bottom>
      <diagonal/>
    </border>
    <border>
      <left style="thin">
        <color auto="1"/>
      </left>
      <right/>
      <top style="thin">
        <color rgb="FF000000"/>
      </top>
      <bottom style="thin">
        <color rgb="FF000000"/>
      </bottom>
      <diagonal/>
    </border>
    <border>
      <left style="thin">
        <color auto="1"/>
      </left>
      <right/>
      <top/>
      <bottom style="thin">
        <color rgb="FF000000"/>
      </bottom>
      <diagonal/>
    </border>
    <border>
      <left/>
      <right style="thin">
        <color rgb="FF000000"/>
      </right>
      <top style="thin">
        <color rgb="FF000000"/>
      </top>
      <bottom/>
      <diagonal/>
    </border>
    <border>
      <left style="thick">
        <color rgb="FF000000"/>
      </left>
      <right/>
      <top/>
      <bottom/>
      <diagonal/>
    </border>
    <border>
      <left/>
      <right style="thin">
        <color auto="1"/>
      </right>
      <top/>
      <bottom style="thin">
        <color auto="1"/>
      </bottom>
      <diagonal/>
    </border>
    <border>
      <left style="thin">
        <color rgb="FF000000"/>
      </left>
      <right style="thin">
        <color rgb="FF000000"/>
      </right>
      <top/>
      <bottom style="thin">
        <color auto="1"/>
      </bottom>
      <diagonal/>
    </border>
    <border>
      <left style="thin">
        <color rgb="FF000000"/>
      </left>
      <right style="thin">
        <color rgb="FF000000"/>
      </right>
      <top style="thin">
        <color auto="1"/>
      </top>
      <bottom style="thin">
        <color auto="1"/>
      </bottom>
      <diagonal/>
    </border>
    <border>
      <left style="thin">
        <color rgb="FF000000"/>
      </left>
      <right style="thin">
        <color rgb="FF000000"/>
      </right>
      <top style="thin">
        <color auto="1"/>
      </top>
      <bottom/>
      <diagonal/>
    </border>
    <border>
      <left style="thin">
        <color auto="1"/>
      </left>
      <right style="thin">
        <color rgb="FF000000"/>
      </right>
      <top/>
      <bottom/>
      <diagonal/>
    </border>
    <border>
      <left style="thin">
        <color auto="1"/>
      </left>
      <right style="thin">
        <color rgb="FF000000"/>
      </right>
      <top/>
      <bottom style="thin">
        <color rgb="FF000000"/>
      </bottom>
      <diagonal/>
    </border>
    <border>
      <left style="thin">
        <color auto="1"/>
      </left>
      <right/>
      <top style="hair">
        <color auto="1"/>
      </top>
      <bottom style="hair">
        <color auto="1"/>
      </bottom>
      <diagonal/>
    </border>
    <border>
      <left/>
      <right style="thin">
        <color auto="1"/>
      </right>
      <top style="thin">
        <color rgb="FF000000"/>
      </top>
      <bottom/>
      <diagonal/>
    </border>
    <border>
      <left/>
      <right style="thin">
        <color auto="1"/>
      </right>
      <top style="hair">
        <color auto="1"/>
      </top>
      <bottom style="hair">
        <color auto="1"/>
      </bottom>
      <diagonal/>
    </border>
    <border>
      <left style="thin">
        <color auto="1"/>
      </left>
      <right style="thin">
        <color rgb="FF000000"/>
      </right>
      <top style="thin">
        <color auto="1"/>
      </top>
      <bottom/>
      <diagonal/>
    </border>
    <border>
      <left style="thin">
        <color rgb="FF000000"/>
      </left>
      <right style="thin">
        <color rgb="FF000000"/>
      </right>
      <top style="hair">
        <color auto="1"/>
      </top>
      <bottom style="hair">
        <color auto="1"/>
      </bottom>
      <diagonal/>
    </border>
    <border>
      <left style="thin">
        <color auto="1"/>
      </left>
      <right style="thin">
        <color rgb="FF000000"/>
      </right>
      <top style="thin">
        <color auto="1"/>
      </top>
      <bottom style="thin">
        <color auto="1"/>
      </bottom>
      <diagonal/>
    </border>
    <border>
      <left style="thin">
        <color auto="1"/>
      </left>
      <right/>
      <top style="thin">
        <color auto="1"/>
      </top>
      <bottom style="hair">
        <color auto="1"/>
      </bottom>
      <diagonal/>
    </border>
    <border>
      <left style="thin">
        <color rgb="FF000000"/>
      </left>
      <right style="thin">
        <color rgb="FF000000"/>
      </right>
      <top style="thin">
        <color auto="1"/>
      </top>
      <bottom style="hair">
        <color auto="1"/>
      </bottom>
      <diagonal/>
    </border>
    <border>
      <left/>
      <right style="thin">
        <color auto="1"/>
      </right>
      <top style="thin">
        <color auto="1"/>
      </top>
      <bottom style="hair">
        <color auto="1"/>
      </bottom>
      <diagonal/>
    </border>
    <border>
      <left style="thin">
        <color rgb="FF000000"/>
      </left>
      <right style="thin">
        <color rgb="FF000000"/>
      </right>
      <top style="thin">
        <color rgb="FF000000"/>
      </top>
      <bottom style="hair">
        <color auto="1"/>
      </bottom>
      <diagonal/>
    </border>
    <border>
      <left/>
      <right style="thin">
        <color auto="1"/>
      </right>
      <top style="thin">
        <color rgb="FF000000"/>
      </top>
      <bottom style="hair">
        <color auto="1"/>
      </bottom>
      <diagonal/>
    </border>
    <border>
      <left style="thin">
        <color auto="1"/>
      </left>
      <right style="thin">
        <color rgb="FF000000"/>
      </right>
      <top style="thin">
        <color rgb="FF000000"/>
      </top>
      <bottom style="thin">
        <color auto="1"/>
      </bottom>
      <diagonal/>
    </border>
    <border>
      <left style="thin">
        <color auto="1"/>
      </left>
      <right style="thin">
        <color rgb="FF000000"/>
      </right>
      <top style="thin">
        <color auto="1"/>
      </top>
      <bottom style="thin">
        <color rgb="FF000000"/>
      </bottom>
      <diagonal/>
    </border>
    <border>
      <left style="thin">
        <color auto="1"/>
      </left>
      <right style="thin">
        <color rgb="FF000000"/>
      </right>
      <top style="thin">
        <color rgb="FF000000"/>
      </top>
      <bottom style="thin">
        <color rgb="FF000000"/>
      </bottom>
      <diagonal/>
    </border>
    <border>
      <left style="thin">
        <color rgb="FF000000"/>
      </left>
      <right style="thin">
        <color auto="1"/>
      </right>
      <top style="thin">
        <color auto="1"/>
      </top>
      <bottom/>
      <diagonal/>
    </border>
    <border>
      <left style="thin">
        <color rgb="FF000000"/>
      </left>
      <right/>
      <top style="thin">
        <color auto="1"/>
      </top>
      <bottom style="thin">
        <color auto="1"/>
      </bottom>
      <diagonal/>
    </border>
    <border>
      <left/>
      <right style="thin">
        <color rgb="FF000000"/>
      </right>
      <top style="thin">
        <color auto="1"/>
      </top>
      <bottom style="thin">
        <color auto="1"/>
      </bottom>
      <diagonal/>
    </border>
    <border>
      <left style="thin">
        <color rgb="FF000000"/>
      </left>
      <right style="thin">
        <color auto="1"/>
      </right>
      <top style="thin">
        <color rgb="FF000000"/>
      </top>
      <bottom style="thin">
        <color rgb="FF000000"/>
      </bottom>
      <diagonal/>
    </border>
    <border>
      <left/>
      <right/>
      <top style="thin">
        <color rgb="FF000000"/>
      </top>
      <bottom style="thin">
        <color auto="1"/>
      </bottom>
      <diagonal/>
    </border>
    <border>
      <left style="thin">
        <color rgb="FF000000"/>
      </left>
      <right style="thin">
        <color rgb="FF000000"/>
      </right>
      <top style="thin">
        <color rgb="FF000000"/>
      </top>
      <bottom style="thin">
        <color auto="1"/>
      </bottom>
      <diagonal/>
    </border>
  </borders>
  <cellStyleXfs count="11">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433">
    <xf numFmtId="0" fontId="0" fillId="0" borderId="0" xfId="0"/>
    <xf numFmtId="0" fontId="7" fillId="4" borderId="1" xfId="0" applyFont="1" applyFill="1" applyBorder="1" applyAlignment="1">
      <alignment wrapText="1"/>
    </xf>
    <xf numFmtId="0" fontId="8" fillId="0" borderId="0" xfId="0" applyFont="1"/>
    <xf numFmtId="0" fontId="9" fillId="4" borderId="1" xfId="0" applyFont="1" applyFill="1" applyBorder="1"/>
    <xf numFmtId="0" fontId="7" fillId="4" borderId="1" xfId="0" applyFont="1" applyFill="1" applyBorder="1"/>
    <xf numFmtId="0" fontId="7" fillId="4" borderId="25" xfId="0" applyFont="1" applyFill="1" applyBorder="1"/>
    <xf numFmtId="0" fontId="10" fillId="4" borderId="26" xfId="0" applyFont="1" applyFill="1" applyBorder="1"/>
    <xf numFmtId="0" fontId="7" fillId="4" borderId="26" xfId="0" applyFont="1" applyFill="1" applyBorder="1"/>
    <xf numFmtId="0" fontId="4" fillId="4" borderId="4" xfId="0" applyFont="1" applyFill="1" applyBorder="1" applyAlignment="1">
      <alignment vertical="center"/>
    </xf>
    <xf numFmtId="0" fontId="4" fillId="4" borderId="26" xfId="0" applyFont="1" applyFill="1" applyBorder="1" applyAlignment="1">
      <alignment vertical="center"/>
    </xf>
    <xf numFmtId="0" fontId="13" fillId="0" borderId="0" xfId="0" applyFont="1" applyAlignment="1">
      <alignment vertical="center"/>
    </xf>
    <xf numFmtId="0" fontId="14" fillId="5" borderId="40" xfId="0" applyFont="1" applyFill="1" applyBorder="1" applyAlignment="1">
      <alignment horizontal="center" vertical="center"/>
    </xf>
    <xf numFmtId="0" fontId="7" fillId="5" borderId="41" xfId="0" applyFont="1" applyFill="1" applyBorder="1" applyAlignment="1">
      <alignment horizontal="left" vertical="center" wrapText="1"/>
    </xf>
    <xf numFmtId="1" fontId="7" fillId="5" borderId="45" xfId="0" applyNumberFormat="1" applyFont="1" applyFill="1" applyBorder="1" applyAlignment="1">
      <alignment horizontal="center" vertical="center"/>
    </xf>
    <xf numFmtId="1" fontId="7" fillId="5" borderId="48" xfId="0" applyNumberFormat="1" applyFont="1" applyFill="1" applyBorder="1" applyAlignment="1">
      <alignment horizontal="center" vertical="center"/>
    </xf>
    <xf numFmtId="0" fontId="7" fillId="10" borderId="5" xfId="0" applyFont="1" applyFill="1" applyBorder="1" applyAlignment="1">
      <alignment horizontal="center" vertical="center"/>
    </xf>
    <xf numFmtId="0" fontId="7" fillId="4" borderId="4" xfId="0" applyFont="1" applyFill="1" applyBorder="1"/>
    <xf numFmtId="0" fontId="14" fillId="4" borderId="31" xfId="0" applyFont="1" applyFill="1" applyBorder="1" applyAlignment="1">
      <alignment horizontal="center" vertical="center"/>
    </xf>
    <xf numFmtId="0" fontId="7" fillId="4" borderId="52" xfId="0" applyFont="1" applyFill="1" applyBorder="1" applyAlignment="1">
      <alignment vertical="center" wrapText="1"/>
    </xf>
    <xf numFmtId="0" fontId="7" fillId="4" borderId="35" xfId="0" applyFont="1" applyFill="1" applyBorder="1" applyAlignment="1">
      <alignment horizontal="center" vertical="center"/>
    </xf>
    <xf numFmtId="0" fontId="7" fillId="4" borderId="31" xfId="0" applyFont="1" applyFill="1" applyBorder="1" applyAlignment="1">
      <alignment horizontal="center" vertical="center"/>
    </xf>
    <xf numFmtId="1" fontId="7" fillId="4" borderId="31" xfId="0" applyNumberFormat="1" applyFont="1" applyFill="1" applyBorder="1" applyAlignment="1">
      <alignment horizontal="center" vertical="center"/>
    </xf>
    <xf numFmtId="1" fontId="7" fillId="4" borderId="41" xfId="0" applyNumberFormat="1" applyFont="1" applyFill="1" applyBorder="1" applyAlignment="1">
      <alignment horizontal="center" vertical="center"/>
    </xf>
    <xf numFmtId="0" fontId="7" fillId="11" borderId="11" xfId="0" applyFont="1" applyFill="1" applyBorder="1" applyAlignment="1">
      <alignment horizontal="center" vertical="center"/>
    </xf>
    <xf numFmtId="0" fontId="7" fillId="5" borderId="50" xfId="0" applyFont="1" applyFill="1" applyBorder="1" applyAlignment="1">
      <alignment horizontal="left" vertical="center" wrapText="1"/>
    </xf>
    <xf numFmtId="0" fontId="7" fillId="5" borderId="35" xfId="0" applyFont="1" applyFill="1" applyBorder="1" applyAlignment="1">
      <alignment horizontal="center" vertical="center"/>
    </xf>
    <xf numFmtId="0" fontId="7" fillId="5" borderId="31" xfId="0" applyFont="1" applyFill="1" applyBorder="1" applyAlignment="1">
      <alignment horizontal="center" vertical="center"/>
    </xf>
    <xf numFmtId="1" fontId="7" fillId="5" borderId="31" xfId="0" applyNumberFormat="1" applyFont="1" applyFill="1" applyBorder="1" applyAlignment="1">
      <alignment horizontal="center" vertical="center"/>
    </xf>
    <xf numFmtId="1" fontId="7" fillId="5" borderId="41" xfId="0" applyNumberFormat="1" applyFont="1" applyFill="1" applyBorder="1" applyAlignment="1">
      <alignment horizontal="center" vertical="center"/>
    </xf>
    <xf numFmtId="0" fontId="7" fillId="10" borderId="11" xfId="0" applyFont="1" applyFill="1" applyBorder="1" applyAlignment="1">
      <alignment horizontal="center" vertical="center"/>
    </xf>
    <xf numFmtId="0" fontId="14" fillId="5" borderId="31" xfId="0" applyFont="1" applyFill="1" applyBorder="1" applyAlignment="1">
      <alignment horizontal="center" vertical="center"/>
    </xf>
    <xf numFmtId="1" fontId="7" fillId="8" borderId="41" xfId="0" applyNumberFormat="1" applyFont="1" applyFill="1" applyBorder="1" applyAlignment="1">
      <alignment horizontal="center" vertical="center"/>
    </xf>
    <xf numFmtId="1" fontId="7" fillId="8" borderId="31" xfId="0" applyNumberFormat="1" applyFont="1" applyFill="1" applyBorder="1" applyAlignment="1">
      <alignment horizontal="center" vertical="center"/>
    </xf>
    <xf numFmtId="0" fontId="14" fillId="8" borderId="31" xfId="0" applyFont="1" applyFill="1" applyBorder="1" applyAlignment="1">
      <alignment horizontal="center" vertical="center"/>
    </xf>
    <xf numFmtId="0" fontId="7" fillId="8" borderId="42" xfId="0" applyFont="1" applyFill="1" applyBorder="1" applyAlignment="1">
      <alignment horizontal="center" vertical="center"/>
    </xf>
    <xf numFmtId="0" fontId="7" fillId="8" borderId="31" xfId="0" applyFont="1" applyFill="1" applyBorder="1" applyAlignment="1">
      <alignment horizontal="center" vertical="center"/>
    </xf>
    <xf numFmtId="0" fontId="14" fillId="9" borderId="31" xfId="0" applyFont="1" applyFill="1" applyBorder="1" applyAlignment="1">
      <alignment horizontal="center" vertical="center"/>
    </xf>
    <xf numFmtId="0" fontId="7" fillId="9" borderId="42" xfId="0" applyFont="1" applyFill="1" applyBorder="1" applyAlignment="1">
      <alignment horizontal="center" vertical="center"/>
    </xf>
    <xf numFmtId="0" fontId="7" fillId="9" borderId="31" xfId="0" applyFont="1" applyFill="1" applyBorder="1" applyAlignment="1">
      <alignment horizontal="center" vertical="center"/>
    </xf>
    <xf numFmtId="0" fontId="7" fillId="4" borderId="3" xfId="0" applyFont="1" applyFill="1" applyBorder="1"/>
    <xf numFmtId="0" fontId="8" fillId="0" borderId="26" xfId="0" applyFont="1" applyBorder="1"/>
    <xf numFmtId="0" fontId="7" fillId="2" borderId="1" xfId="0" applyFont="1" applyFill="1" applyBorder="1"/>
    <xf numFmtId="0" fontId="8" fillId="0" borderId="0" xfId="0" applyFont="1"/>
    <xf numFmtId="0" fontId="7" fillId="2" borderId="1" xfId="0" applyFont="1" applyFill="1" applyBorder="1" applyAlignment="1">
      <alignment vertical="center"/>
    </xf>
    <xf numFmtId="0" fontId="17" fillId="5" borderId="35" xfId="0" applyFont="1" applyFill="1" applyBorder="1"/>
    <xf numFmtId="0" fontId="19" fillId="5" borderId="35" xfId="0" applyFont="1" applyFill="1" applyBorder="1" applyAlignment="1">
      <alignment horizontal="left" vertical="center"/>
    </xf>
    <xf numFmtId="1" fontId="19" fillId="4" borderId="31" xfId="0" applyNumberFormat="1" applyFont="1" applyFill="1" applyBorder="1" applyAlignment="1">
      <alignment horizontal="center"/>
    </xf>
    <xf numFmtId="9" fontId="7" fillId="4" borderId="31" xfId="0" applyNumberFormat="1" applyFont="1" applyFill="1" applyBorder="1" applyAlignment="1">
      <alignment horizontal="center"/>
    </xf>
    <xf numFmtId="0" fontId="19" fillId="5" borderId="31" xfId="0" applyFont="1" applyFill="1" applyBorder="1" applyAlignment="1">
      <alignment horizontal="center" vertical="center"/>
    </xf>
    <xf numFmtId="0" fontId="7" fillId="4" borderId="1" xfId="0" applyFont="1" applyFill="1" applyBorder="1" applyAlignment="1">
      <alignment horizontal="left" wrapText="1"/>
    </xf>
    <xf numFmtId="0" fontId="7" fillId="4" borderId="1" xfId="0" applyFont="1" applyFill="1" applyBorder="1" applyAlignment="1">
      <alignment horizontal="left"/>
    </xf>
    <xf numFmtId="0" fontId="7" fillId="4" borderId="26" xfId="0" applyFont="1" applyFill="1" applyBorder="1" applyAlignment="1">
      <alignment horizontal="left"/>
    </xf>
    <xf numFmtId="0" fontId="4" fillId="2" borderId="1" xfId="0" applyFont="1" applyFill="1" applyBorder="1"/>
    <xf numFmtId="0" fontId="13" fillId="0" borderId="0" xfId="0" applyFont="1"/>
    <xf numFmtId="0" fontId="8" fillId="5" borderId="18" xfId="0" applyFont="1" applyFill="1" applyBorder="1" applyAlignment="1">
      <alignment horizontal="center" vertical="center"/>
    </xf>
    <xf numFmtId="0" fontId="16" fillId="5" borderId="42" xfId="0" applyFont="1" applyFill="1" applyBorder="1" applyAlignment="1">
      <alignment horizontal="center" vertical="center"/>
    </xf>
    <xf numFmtId="0" fontId="16" fillId="5" borderId="31" xfId="0" applyFont="1" applyFill="1" applyBorder="1" applyAlignment="1">
      <alignment horizontal="center" vertical="center"/>
    </xf>
    <xf numFmtId="1" fontId="16" fillId="5" borderId="40" xfId="0" applyNumberFormat="1" applyFont="1" applyFill="1" applyBorder="1" applyAlignment="1">
      <alignment horizontal="center" vertical="center" wrapText="1"/>
    </xf>
    <xf numFmtId="0" fontId="16" fillId="13" borderId="18" xfId="0" applyFont="1" applyFill="1" applyBorder="1" applyAlignment="1">
      <alignment horizontal="center" vertical="center"/>
    </xf>
    <xf numFmtId="0" fontId="8" fillId="9" borderId="18" xfId="0" applyFont="1" applyFill="1" applyBorder="1" applyAlignment="1">
      <alignment horizontal="center" vertical="center"/>
    </xf>
    <xf numFmtId="0" fontId="16" fillId="9" borderId="18" xfId="0" applyFont="1" applyFill="1" applyBorder="1" applyAlignment="1">
      <alignment horizontal="left" vertical="center" wrapText="1"/>
    </xf>
    <xf numFmtId="0" fontId="16" fillId="9" borderId="55" xfId="0" applyFont="1" applyFill="1" applyBorder="1" applyAlignment="1">
      <alignment horizontal="center" vertical="center"/>
    </xf>
    <xf numFmtId="0" fontId="16" fillId="9" borderId="38" xfId="0" applyFont="1" applyFill="1" applyBorder="1" applyAlignment="1">
      <alignment horizontal="center" vertical="center"/>
    </xf>
    <xf numFmtId="1" fontId="16" fillId="9" borderId="40" xfId="0" applyNumberFormat="1" applyFont="1" applyFill="1" applyBorder="1" applyAlignment="1">
      <alignment horizontal="center" vertical="center" wrapText="1"/>
    </xf>
    <xf numFmtId="1" fontId="16" fillId="9" borderId="50" xfId="0" applyNumberFormat="1" applyFont="1" applyFill="1" applyBorder="1" applyAlignment="1">
      <alignment horizontal="center" vertical="center"/>
    </xf>
    <xf numFmtId="0" fontId="8" fillId="8" borderId="18" xfId="0" applyFont="1" applyFill="1" applyBorder="1" applyAlignment="1">
      <alignment horizontal="center" vertical="center"/>
    </xf>
    <xf numFmtId="0" fontId="16" fillId="8" borderId="18" xfId="0" applyFont="1" applyFill="1" applyBorder="1" applyAlignment="1">
      <alignment vertical="center" wrapText="1" shrinkToFit="1"/>
    </xf>
    <xf numFmtId="0" fontId="16" fillId="8" borderId="42" xfId="0" applyFont="1" applyFill="1" applyBorder="1" applyAlignment="1">
      <alignment horizontal="center" vertical="center"/>
    </xf>
    <xf numFmtId="0" fontId="16" fillId="8" borderId="31" xfId="0" applyFont="1" applyFill="1" applyBorder="1" applyAlignment="1">
      <alignment horizontal="center" vertical="center"/>
    </xf>
    <xf numFmtId="1" fontId="16" fillId="8" borderId="41" xfId="0" applyNumberFormat="1" applyFont="1" applyFill="1" applyBorder="1" applyAlignment="1">
      <alignment horizontal="center" vertical="center"/>
    </xf>
    <xf numFmtId="0" fontId="22" fillId="6" borderId="18" xfId="4" applyFont="1" applyFill="1" applyBorder="1" applyAlignment="1">
      <alignment horizontal="left" vertical="center" wrapText="1"/>
    </xf>
    <xf numFmtId="0" fontId="16" fillId="9" borderId="42" xfId="0" applyFont="1" applyFill="1" applyBorder="1" applyAlignment="1">
      <alignment horizontal="center" vertical="center"/>
    </xf>
    <xf numFmtId="0" fontId="16" fillId="9" borderId="31" xfId="0" applyFont="1" applyFill="1" applyBorder="1" applyAlignment="1">
      <alignment horizontal="center" vertical="center"/>
    </xf>
    <xf numFmtId="1" fontId="16" fillId="11" borderId="41" xfId="0" applyNumberFormat="1" applyFont="1" applyFill="1" applyBorder="1" applyAlignment="1">
      <alignment horizontal="center" vertical="center"/>
    </xf>
    <xf numFmtId="1" fontId="16" fillId="11" borderId="57" xfId="0" applyNumberFormat="1" applyFont="1" applyFill="1" applyBorder="1" applyAlignment="1">
      <alignment horizontal="left" vertical="center"/>
    </xf>
    <xf numFmtId="0" fontId="16" fillId="8" borderId="18" xfId="0" applyFont="1" applyFill="1" applyBorder="1" applyAlignment="1">
      <alignment vertical="center" wrapText="1"/>
    </xf>
    <xf numFmtId="1" fontId="16" fillId="8" borderId="57" xfId="0" applyNumberFormat="1" applyFont="1" applyFill="1" applyBorder="1" applyAlignment="1">
      <alignment horizontal="left" vertical="center"/>
    </xf>
    <xf numFmtId="0" fontId="16" fillId="9" borderId="18" xfId="0" applyFont="1" applyFill="1" applyBorder="1" applyAlignment="1">
      <alignment vertical="center" wrapText="1"/>
    </xf>
    <xf numFmtId="0" fontId="21" fillId="9" borderId="18" xfId="0" applyFont="1" applyFill="1" applyBorder="1" applyAlignment="1">
      <alignment horizontal="left" vertical="center" wrapText="1"/>
    </xf>
    <xf numFmtId="0" fontId="16" fillId="8" borderId="18" xfId="0" applyFont="1" applyFill="1" applyBorder="1" applyAlignment="1">
      <alignment horizontal="left" vertical="center" wrapText="1"/>
    </xf>
    <xf numFmtId="0" fontId="21" fillId="8" borderId="18" xfId="0" applyFont="1" applyFill="1" applyBorder="1" applyAlignment="1">
      <alignment horizontal="left" vertical="center" wrapText="1"/>
    </xf>
    <xf numFmtId="0" fontId="22" fillId="9" borderId="18" xfId="4" applyFont="1" applyFill="1" applyBorder="1" applyAlignment="1">
      <alignment horizontal="left" vertical="center" wrapText="1"/>
    </xf>
    <xf numFmtId="1" fontId="16" fillId="8" borderId="48" xfId="0" applyNumberFormat="1" applyFont="1" applyFill="1" applyBorder="1" applyAlignment="1">
      <alignment horizontal="center" vertical="center"/>
    </xf>
    <xf numFmtId="1" fontId="16" fillId="8" borderId="58" xfId="0" applyNumberFormat="1" applyFont="1" applyFill="1" applyBorder="1" applyAlignment="1">
      <alignment horizontal="left" vertical="center"/>
    </xf>
    <xf numFmtId="1" fontId="16" fillId="9" borderId="41" xfId="0" applyNumberFormat="1" applyFont="1" applyFill="1" applyBorder="1" applyAlignment="1">
      <alignment horizontal="center" vertical="center"/>
    </xf>
    <xf numFmtId="1" fontId="16" fillId="9" borderId="57" xfId="0" applyNumberFormat="1" applyFont="1" applyFill="1" applyBorder="1" applyAlignment="1">
      <alignment horizontal="left" vertical="center"/>
    </xf>
    <xf numFmtId="0" fontId="16" fillId="13" borderId="53" xfId="0" applyFont="1" applyFill="1" applyBorder="1" applyAlignment="1">
      <alignment horizontal="center" vertical="center"/>
    </xf>
    <xf numFmtId="0" fontId="7" fillId="2" borderId="26" xfId="0" applyFont="1" applyFill="1" applyBorder="1"/>
    <xf numFmtId="0" fontId="7" fillId="2" borderId="1" xfId="0" applyFont="1" applyFill="1" applyBorder="1" applyAlignment="1">
      <alignment horizontal="left"/>
    </xf>
    <xf numFmtId="0" fontId="7" fillId="2" borderId="26" xfId="0" applyFont="1" applyFill="1" applyBorder="1" applyAlignment="1">
      <alignment horizontal="left"/>
    </xf>
    <xf numFmtId="0" fontId="8" fillId="0" borderId="0" xfId="0" applyFont="1" applyAlignment="1">
      <alignment horizontal="left"/>
    </xf>
    <xf numFmtId="0" fontId="7" fillId="2" borderId="4" xfId="0" applyFont="1" applyFill="1" applyBorder="1"/>
    <xf numFmtId="0" fontId="12" fillId="3" borderId="6"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11" xfId="0" applyFont="1" applyFill="1" applyBorder="1" applyAlignment="1">
      <alignment horizontal="center" vertical="center"/>
    </xf>
    <xf numFmtId="0" fontId="4" fillId="2" borderId="4" xfId="0" applyFont="1" applyFill="1" applyBorder="1" applyAlignment="1">
      <alignment vertical="center"/>
    </xf>
    <xf numFmtId="0" fontId="4" fillId="2" borderId="26" xfId="0" applyFont="1" applyFill="1" applyBorder="1" applyAlignment="1">
      <alignment vertical="center"/>
    </xf>
    <xf numFmtId="0" fontId="4" fillId="2" borderId="1" xfId="0" applyFont="1" applyFill="1" applyBorder="1" applyAlignment="1">
      <alignment vertical="center"/>
    </xf>
    <xf numFmtId="0" fontId="7" fillId="5" borderId="40" xfId="0" applyFont="1" applyFill="1" applyBorder="1" applyAlignment="1">
      <alignment horizontal="center" vertical="center"/>
    </xf>
    <xf numFmtId="1" fontId="7" fillId="5" borderId="40" xfId="0" applyNumberFormat="1" applyFont="1" applyFill="1" applyBorder="1" applyAlignment="1">
      <alignment horizontal="center" vertical="center"/>
    </xf>
    <xf numFmtId="0" fontId="7" fillId="13" borderId="30" xfId="0" applyFont="1" applyFill="1" applyBorder="1" applyAlignment="1">
      <alignment horizontal="center" vertical="center"/>
    </xf>
    <xf numFmtId="1" fontId="7" fillId="9" borderId="40" xfId="0" applyNumberFormat="1" applyFont="1" applyFill="1" applyBorder="1" applyAlignment="1">
      <alignment horizontal="center" vertical="center"/>
    </xf>
    <xf numFmtId="1" fontId="7" fillId="9" borderId="31" xfId="0" applyNumberFormat="1" applyFont="1" applyFill="1" applyBorder="1" applyAlignment="1">
      <alignment horizontal="center" vertical="center"/>
    </xf>
    <xf numFmtId="0" fontId="7" fillId="13" borderId="4" xfId="0" applyFont="1" applyFill="1" applyBorder="1" applyAlignment="1">
      <alignment horizontal="center" vertical="center"/>
    </xf>
    <xf numFmtId="0" fontId="14" fillId="9" borderId="45" xfId="0" applyFont="1" applyFill="1" applyBorder="1" applyAlignment="1">
      <alignment horizontal="center" vertical="center"/>
    </xf>
    <xf numFmtId="0" fontId="7" fillId="9" borderId="45" xfId="0" applyFont="1" applyFill="1" applyBorder="1" applyAlignment="1">
      <alignment horizontal="center" vertical="center"/>
    </xf>
    <xf numFmtId="1" fontId="7" fillId="9" borderId="45" xfId="0" applyNumberFormat="1" applyFont="1" applyFill="1" applyBorder="1" applyAlignment="1">
      <alignment horizontal="center" vertical="center"/>
    </xf>
    <xf numFmtId="0" fontId="7" fillId="13" borderId="18" xfId="0" applyFont="1" applyFill="1" applyBorder="1" applyAlignment="1">
      <alignment horizontal="center" vertical="center"/>
    </xf>
    <xf numFmtId="0" fontId="12" fillId="3" borderId="12"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11" xfId="0" applyFont="1" applyFill="1" applyBorder="1" applyAlignment="1">
      <alignment horizontal="center" vertical="center"/>
    </xf>
    <xf numFmtId="0" fontId="14" fillId="5" borderId="44" xfId="0" applyFont="1" applyFill="1" applyBorder="1" applyAlignment="1">
      <alignment horizontal="center" vertical="center"/>
    </xf>
    <xf numFmtId="0" fontId="14" fillId="4" borderId="35" xfId="0" applyFont="1" applyFill="1" applyBorder="1" applyAlignment="1">
      <alignment horizontal="center" vertical="center"/>
    </xf>
    <xf numFmtId="0" fontId="16" fillId="4" borderId="31" xfId="0" applyFont="1" applyFill="1" applyBorder="1" applyAlignment="1">
      <alignment vertical="center" wrapText="1"/>
    </xf>
    <xf numFmtId="0" fontId="14" fillId="5" borderId="35" xfId="0" applyFont="1" applyFill="1" applyBorder="1" applyAlignment="1">
      <alignment horizontal="center" vertical="center"/>
    </xf>
    <xf numFmtId="0" fontId="7" fillId="4" borderId="41" xfId="0" applyFont="1" applyFill="1" applyBorder="1" applyAlignment="1">
      <alignment vertical="center" wrapText="1"/>
    </xf>
    <xf numFmtId="1" fontId="7" fillId="11" borderId="31" xfId="0" applyNumberFormat="1" applyFont="1" applyFill="1" applyBorder="1" applyAlignment="1">
      <alignment horizontal="center" vertical="center"/>
    </xf>
    <xf numFmtId="0" fontId="7" fillId="4" borderId="16" xfId="0" applyFont="1" applyFill="1" applyBorder="1" applyAlignment="1">
      <alignment horizontal="center" vertical="center"/>
    </xf>
    <xf numFmtId="0" fontId="7" fillId="4" borderId="17" xfId="0" applyFont="1" applyFill="1" applyBorder="1" applyAlignment="1">
      <alignment horizontal="center" vertical="center"/>
    </xf>
    <xf numFmtId="1" fontId="7" fillId="13" borderId="31" xfId="0" applyNumberFormat="1" applyFont="1" applyFill="1" applyBorder="1" applyAlignment="1">
      <alignment horizontal="center" vertical="center"/>
    </xf>
    <xf numFmtId="0" fontId="7" fillId="7" borderId="31" xfId="0" applyFont="1" applyFill="1" applyBorder="1" applyAlignment="1">
      <alignment horizontal="center" vertical="center"/>
    </xf>
    <xf numFmtId="0" fontId="7" fillId="7" borderId="18" xfId="0" applyFont="1" applyFill="1" applyBorder="1" applyAlignment="1">
      <alignment horizontal="center" vertical="center"/>
    </xf>
    <xf numFmtId="0" fontId="7" fillId="7" borderId="19" xfId="0" applyFont="1" applyFill="1" applyBorder="1" applyAlignment="1">
      <alignment horizontal="center" vertical="center"/>
    </xf>
    <xf numFmtId="1" fontId="7" fillId="7" borderId="31" xfId="0" applyNumberFormat="1" applyFont="1" applyFill="1" applyBorder="1" applyAlignment="1">
      <alignment horizontal="center" vertical="center"/>
    </xf>
    <xf numFmtId="0" fontId="7" fillId="4" borderId="20" xfId="0" applyFont="1" applyFill="1" applyBorder="1" applyAlignment="1">
      <alignment horizontal="center" vertical="center"/>
    </xf>
    <xf numFmtId="0" fontId="7" fillId="4" borderId="21" xfId="0" applyFont="1" applyFill="1" applyBorder="1" applyAlignment="1">
      <alignment horizontal="center" vertical="center"/>
    </xf>
    <xf numFmtId="0" fontId="7" fillId="7" borderId="22" xfId="0" applyFont="1" applyFill="1" applyBorder="1" applyAlignment="1">
      <alignment horizontal="center" vertical="center"/>
    </xf>
    <xf numFmtId="0" fontId="7" fillId="4" borderId="51" xfId="0" applyFont="1" applyFill="1" applyBorder="1" applyAlignment="1">
      <alignment vertical="center" wrapText="1"/>
    </xf>
    <xf numFmtId="0" fontId="7" fillId="4" borderId="23" xfId="0" applyFont="1" applyFill="1" applyBorder="1" applyAlignment="1">
      <alignment horizontal="center" vertical="center"/>
    </xf>
    <xf numFmtId="0" fontId="7" fillId="4" borderId="24" xfId="0" applyFont="1" applyFill="1" applyBorder="1" applyAlignment="1">
      <alignment horizontal="center" vertical="center"/>
    </xf>
    <xf numFmtId="0" fontId="7" fillId="7" borderId="25" xfId="0" applyFont="1" applyFill="1" applyBorder="1" applyAlignment="1">
      <alignment horizontal="center" vertical="center"/>
    </xf>
    <xf numFmtId="0" fontId="12" fillId="3" borderId="31" xfId="0" applyFont="1" applyFill="1" applyBorder="1" applyAlignment="1">
      <alignment horizontal="center" vertical="center"/>
    </xf>
    <xf numFmtId="0" fontId="14" fillId="7" borderId="41" xfId="0" applyFont="1" applyFill="1" applyBorder="1" applyAlignment="1">
      <alignment horizontal="center" vertical="center"/>
    </xf>
    <xf numFmtId="0" fontId="7" fillId="4" borderId="48" xfId="0" applyFont="1" applyFill="1" applyBorder="1" applyAlignment="1">
      <alignment vertical="center"/>
    </xf>
    <xf numFmtId="1" fontId="7" fillId="14" borderId="31" xfId="0" applyNumberFormat="1" applyFont="1" applyFill="1" applyBorder="1" applyAlignment="1">
      <alignment horizontal="center" vertical="center"/>
    </xf>
    <xf numFmtId="0" fontId="14" fillId="4" borderId="41" xfId="0" applyFont="1" applyFill="1" applyBorder="1" applyAlignment="1">
      <alignment horizontal="center" vertical="center"/>
    </xf>
    <xf numFmtId="0" fontId="19" fillId="7" borderId="31" xfId="0" applyFont="1" applyFill="1" applyBorder="1" applyAlignment="1">
      <alignment horizontal="left" vertical="center" wrapText="1"/>
    </xf>
    <xf numFmtId="0" fontId="23" fillId="2" borderId="1" xfId="0" applyFont="1" applyFill="1" applyBorder="1" applyAlignment="1">
      <alignment vertical="top"/>
    </xf>
    <xf numFmtId="0" fontId="19" fillId="4" borderId="31" xfId="0" applyFont="1" applyFill="1" applyBorder="1" applyAlignment="1">
      <alignment horizontal="left" wrapText="1"/>
    </xf>
    <xf numFmtId="0" fontId="19" fillId="7" borderId="31" xfId="0" applyFont="1" applyFill="1" applyBorder="1" applyAlignment="1">
      <alignment horizontal="left" wrapText="1"/>
    </xf>
    <xf numFmtId="0" fontId="23" fillId="2" borderId="1" xfId="0" applyFont="1" applyFill="1" applyBorder="1"/>
    <xf numFmtId="0" fontId="7" fillId="4" borderId="63" xfId="0" applyFont="1" applyFill="1" applyBorder="1" applyAlignment="1">
      <alignment horizontal="center" vertical="center"/>
    </xf>
    <xf numFmtId="0" fontId="7" fillId="4" borderId="37" xfId="0" applyFont="1" applyFill="1" applyBorder="1" applyAlignment="1">
      <alignment horizontal="center" vertical="center"/>
    </xf>
    <xf numFmtId="0" fontId="7" fillId="8" borderId="43" xfId="0" applyFont="1" applyFill="1" applyBorder="1" applyAlignment="1">
      <alignment horizontal="center" vertical="center"/>
    </xf>
    <xf numFmtId="0" fontId="7" fillId="9" borderId="32" xfId="0" applyFont="1" applyFill="1" applyBorder="1" applyAlignment="1">
      <alignment horizontal="center" vertical="center"/>
    </xf>
    <xf numFmtId="0" fontId="7" fillId="4" borderId="65" xfId="0" applyFont="1" applyFill="1" applyBorder="1" applyAlignment="1">
      <alignment horizontal="center" vertical="center"/>
    </xf>
    <xf numFmtId="0" fontId="7" fillId="4" borderId="56" xfId="0" applyFont="1" applyFill="1" applyBorder="1" applyAlignment="1">
      <alignment horizontal="center" vertical="center"/>
    </xf>
    <xf numFmtId="0" fontId="7" fillId="8" borderId="57" xfId="0" applyFont="1" applyFill="1" applyBorder="1" applyAlignment="1">
      <alignment horizontal="center" vertical="center"/>
    </xf>
    <xf numFmtId="0" fontId="7" fillId="9" borderId="57" xfId="0" applyFont="1" applyFill="1" applyBorder="1" applyAlignment="1">
      <alignment horizontal="center" vertical="center"/>
    </xf>
    <xf numFmtId="0" fontId="7" fillId="9" borderId="58" xfId="0" applyFont="1" applyFill="1" applyBorder="1" applyAlignment="1">
      <alignment horizontal="center" vertical="center"/>
    </xf>
    <xf numFmtId="0" fontId="24" fillId="4" borderId="64" xfId="0" applyFont="1" applyFill="1" applyBorder="1" applyAlignment="1">
      <alignment horizontal="center" vertical="center"/>
    </xf>
    <xf numFmtId="0" fontId="7" fillId="4" borderId="70" xfId="0" applyFont="1" applyFill="1" applyBorder="1" applyAlignment="1">
      <alignment horizontal="center" vertical="center"/>
    </xf>
    <xf numFmtId="0" fontId="7" fillId="4" borderId="71" xfId="0" applyFont="1" applyFill="1" applyBorder="1" applyAlignment="1">
      <alignment horizontal="center" vertical="center"/>
    </xf>
    <xf numFmtId="0" fontId="7" fillId="2" borderId="4" xfId="0" applyFont="1" applyFill="1" applyBorder="1" applyAlignment="1">
      <alignment vertical="center"/>
    </xf>
    <xf numFmtId="0" fontId="7" fillId="2" borderId="26" xfId="0" applyFont="1" applyFill="1" applyBorder="1" applyAlignment="1">
      <alignment vertical="center"/>
    </xf>
    <xf numFmtId="0" fontId="8" fillId="0" borderId="0" xfId="0" applyFont="1" applyAlignment="1">
      <alignment vertical="center"/>
    </xf>
    <xf numFmtId="0" fontId="7" fillId="4" borderId="25" xfId="0" applyFont="1" applyFill="1" applyBorder="1" applyAlignment="1">
      <alignment vertical="center" wrapText="1"/>
    </xf>
    <xf numFmtId="0" fontId="7" fillId="4" borderId="61" xfId="0" applyFont="1" applyFill="1" applyBorder="1" applyAlignment="1">
      <alignment horizontal="left" vertical="center"/>
    </xf>
    <xf numFmtId="0" fontId="7" fillId="4" borderId="28" xfId="0" applyFont="1" applyFill="1" applyBorder="1" applyAlignment="1">
      <alignment horizontal="left" vertical="center"/>
    </xf>
    <xf numFmtId="0" fontId="7" fillId="4" borderId="29" xfId="0" applyFont="1" applyFill="1" applyBorder="1" applyAlignment="1">
      <alignment vertical="center" wrapText="1"/>
    </xf>
    <xf numFmtId="0" fontId="7" fillId="4" borderId="25" xfId="0" applyFont="1" applyFill="1" applyBorder="1" applyAlignment="1">
      <alignment horizontal="left" vertical="center"/>
    </xf>
    <xf numFmtId="0" fontId="8" fillId="6" borderId="31" xfId="0" applyFont="1" applyFill="1" applyBorder="1" applyAlignment="1">
      <alignment horizontal="center" vertical="center"/>
    </xf>
    <xf numFmtId="0" fontId="7" fillId="8" borderId="28" xfId="0" applyFont="1" applyFill="1" applyBorder="1" applyAlignment="1">
      <alignment horizontal="left" vertical="center" wrapText="1"/>
    </xf>
    <xf numFmtId="0" fontId="7" fillId="8" borderId="10" xfId="0" applyFont="1" applyFill="1" applyBorder="1" applyAlignment="1">
      <alignment vertical="center"/>
    </xf>
    <xf numFmtId="0" fontId="7" fillId="9" borderId="29" xfId="0" applyFont="1" applyFill="1" applyBorder="1" applyAlignment="1">
      <alignment vertical="center" wrapText="1"/>
    </xf>
    <xf numFmtId="0" fontId="7" fillId="9" borderId="8" xfId="0" applyFont="1" applyFill="1" applyBorder="1" applyAlignment="1">
      <alignment vertical="center" wrapText="1"/>
    </xf>
    <xf numFmtId="0" fontId="7" fillId="8" borderId="29" xfId="0" applyFont="1" applyFill="1" applyBorder="1" applyAlignment="1">
      <alignment vertical="center" wrapText="1"/>
    </xf>
    <xf numFmtId="0" fontId="7" fillId="8" borderId="9" xfId="0" applyFont="1" applyFill="1" applyBorder="1" applyAlignment="1">
      <alignment vertical="center" wrapText="1"/>
    </xf>
    <xf numFmtId="0" fontId="7" fillId="9" borderId="29" xfId="0" applyFont="1" applyFill="1" applyBorder="1" applyAlignment="1">
      <alignment horizontal="left" vertical="center"/>
    </xf>
    <xf numFmtId="0" fontId="7" fillId="12" borderId="4" xfId="0" applyFont="1" applyFill="1" applyBorder="1" applyAlignment="1">
      <alignment vertical="center"/>
    </xf>
    <xf numFmtId="0" fontId="7" fillId="9" borderId="49" xfId="0" applyFont="1" applyFill="1" applyBorder="1" applyAlignment="1">
      <alignment horizontal="left" vertical="center" wrapText="1"/>
    </xf>
    <xf numFmtId="0" fontId="7" fillId="8" borderId="29" xfId="0" applyFont="1" applyFill="1" applyBorder="1" applyAlignment="1">
      <alignment horizontal="left" vertical="center"/>
    </xf>
    <xf numFmtId="0" fontId="12" fillId="3" borderId="18" xfId="0" applyFont="1" applyFill="1" applyBorder="1" applyAlignment="1">
      <alignment horizontal="center" vertical="center"/>
    </xf>
    <xf numFmtId="1" fontId="7" fillId="5" borderId="72" xfId="0" applyNumberFormat="1" applyFont="1" applyFill="1" applyBorder="1" applyAlignment="1">
      <alignment horizontal="center" vertical="center"/>
    </xf>
    <xf numFmtId="1" fontId="7" fillId="4" borderId="66" xfId="0" applyNumberFormat="1" applyFont="1" applyFill="1" applyBorder="1" applyAlignment="1">
      <alignment horizontal="center" vertical="center"/>
    </xf>
    <xf numFmtId="1" fontId="7" fillId="5" borderId="66" xfId="0" applyNumberFormat="1" applyFont="1" applyFill="1" applyBorder="1" applyAlignment="1">
      <alignment horizontal="center" vertical="center"/>
    </xf>
    <xf numFmtId="1" fontId="7" fillId="9" borderId="66" xfId="0" applyNumberFormat="1" applyFont="1" applyFill="1" applyBorder="1" applyAlignment="1">
      <alignment horizontal="center" vertical="center"/>
    </xf>
    <xf numFmtId="1" fontId="7" fillId="9" borderId="73" xfId="0" applyNumberFormat="1" applyFont="1" applyFill="1" applyBorder="1" applyAlignment="1">
      <alignment horizontal="center" vertical="center"/>
    </xf>
    <xf numFmtId="0" fontId="22" fillId="4" borderId="29" xfId="4" applyFont="1" applyFill="1" applyBorder="1" applyAlignment="1">
      <alignment horizontal="left" vertical="center" wrapText="1"/>
    </xf>
    <xf numFmtId="0" fontId="7" fillId="5" borderId="41" xfId="0" applyFont="1" applyFill="1" applyBorder="1" applyAlignment="1">
      <alignment vertical="center" wrapText="1"/>
    </xf>
    <xf numFmtId="0" fontId="7" fillId="5" borderId="42" xfId="0" applyFont="1" applyFill="1" applyBorder="1" applyAlignment="1">
      <alignment horizontal="left" vertical="center" wrapText="1"/>
    </xf>
    <xf numFmtId="0" fontId="7" fillId="4" borderId="4" xfId="0" applyFont="1" applyFill="1" applyBorder="1" applyAlignment="1">
      <alignment vertical="center"/>
    </xf>
    <xf numFmtId="0" fontId="7" fillId="4" borderId="14" xfId="0" applyFont="1" applyFill="1" applyBorder="1" applyAlignment="1">
      <alignment vertical="center"/>
    </xf>
    <xf numFmtId="0" fontId="7" fillId="4" borderId="42" xfId="0" applyFont="1" applyFill="1" applyBorder="1" applyAlignment="1">
      <alignment horizontal="left" vertical="center"/>
    </xf>
    <xf numFmtId="0" fontId="12" fillId="16" borderId="41" xfId="0" applyFont="1" applyFill="1" applyBorder="1" applyAlignment="1">
      <alignment horizontal="center" vertical="center" wrapText="1"/>
    </xf>
    <xf numFmtId="0" fontId="7" fillId="4" borderId="26" xfId="0" applyFont="1" applyFill="1" applyBorder="1" applyAlignment="1">
      <alignment vertical="center"/>
    </xf>
    <xf numFmtId="0" fontId="8" fillId="12" borderId="11" xfId="0" applyFont="1" applyFill="1" applyBorder="1" applyAlignment="1">
      <alignment horizontal="center" vertical="center"/>
    </xf>
    <xf numFmtId="0" fontId="7" fillId="4" borderId="33" xfId="0" applyFont="1" applyFill="1" applyBorder="1" applyAlignment="1">
      <alignment vertical="center"/>
    </xf>
    <xf numFmtId="0" fontId="8" fillId="0" borderId="26" xfId="0" applyFont="1" applyBorder="1" applyAlignment="1">
      <alignment vertical="center"/>
    </xf>
    <xf numFmtId="0" fontId="21" fillId="4" borderId="18" xfId="4" applyFont="1" applyFill="1" applyBorder="1" applyAlignment="1">
      <alignment horizontal="left" vertical="center" wrapText="1"/>
    </xf>
    <xf numFmtId="0" fontId="14" fillId="7" borderId="31" xfId="0" applyFont="1" applyFill="1" applyBorder="1" applyAlignment="1">
      <alignment horizontal="center" vertical="center"/>
    </xf>
    <xf numFmtId="0" fontId="22" fillId="5" borderId="31" xfId="4" applyFont="1" applyFill="1" applyBorder="1" applyAlignment="1">
      <alignment horizontal="left" vertical="center" wrapText="1"/>
    </xf>
    <xf numFmtId="0" fontId="7" fillId="4" borderId="74" xfId="0" applyFont="1" applyFill="1" applyBorder="1" applyAlignment="1">
      <alignment horizontal="center" vertical="center"/>
    </xf>
    <xf numFmtId="0" fontId="7" fillId="7" borderId="74" xfId="0" applyFont="1" applyFill="1" applyBorder="1" applyAlignment="1">
      <alignment horizontal="center" vertical="center"/>
    </xf>
    <xf numFmtId="0" fontId="7" fillId="4" borderId="60" xfId="0" applyFont="1" applyFill="1" applyBorder="1" applyAlignment="1">
      <alignment horizontal="center" vertical="center"/>
    </xf>
    <xf numFmtId="0" fontId="7" fillId="7" borderId="49" xfId="0" applyFont="1" applyFill="1" applyBorder="1" applyAlignment="1">
      <alignment horizontal="center" vertical="center"/>
    </xf>
    <xf numFmtId="0" fontId="7" fillId="4" borderId="72" xfId="0" applyFont="1" applyFill="1" applyBorder="1" applyAlignment="1">
      <alignment horizontal="center" vertical="center"/>
    </xf>
    <xf numFmtId="0" fontId="7" fillId="7" borderId="41" xfId="0" applyFont="1" applyFill="1" applyBorder="1" applyAlignment="1">
      <alignment horizontal="left" vertical="center"/>
    </xf>
    <xf numFmtId="0" fontId="16" fillId="6" borderId="41" xfId="0" applyFont="1" applyFill="1" applyBorder="1" applyAlignment="1">
      <alignment horizontal="center" vertical="center"/>
    </xf>
    <xf numFmtId="0" fontId="16" fillId="13" borderId="31" xfId="0" applyFont="1" applyFill="1" applyBorder="1" applyAlignment="1">
      <alignment horizontal="center" vertical="center"/>
    </xf>
    <xf numFmtId="0" fontId="8" fillId="12" borderId="31" xfId="0" applyFont="1" applyFill="1" applyBorder="1" applyAlignment="1">
      <alignment horizontal="center" vertical="center"/>
    </xf>
    <xf numFmtId="0" fontId="16" fillId="12" borderId="41" xfId="0" applyFont="1" applyFill="1" applyBorder="1" applyAlignment="1">
      <alignment horizontal="center" vertical="center"/>
    </xf>
    <xf numFmtId="0" fontId="7" fillId="4" borderId="39" xfId="0" applyFont="1" applyFill="1" applyBorder="1" applyAlignment="1">
      <alignment horizontal="left" vertical="center" wrapText="1"/>
    </xf>
    <xf numFmtId="0" fontId="7" fillId="7" borderId="51" xfId="0" applyFont="1" applyFill="1" applyBorder="1" applyAlignment="1">
      <alignment horizontal="left" vertical="center" wrapText="1"/>
    </xf>
    <xf numFmtId="0" fontId="7" fillId="7" borderId="50" xfId="0" applyFont="1" applyFill="1" applyBorder="1" applyAlignment="1">
      <alignment vertical="center" wrapText="1"/>
    </xf>
    <xf numFmtId="0" fontId="7" fillId="7" borderId="41" xfId="0" applyFont="1" applyFill="1" applyBorder="1" applyAlignment="1">
      <alignment horizontal="left" vertical="center" wrapText="1"/>
    </xf>
    <xf numFmtId="0" fontId="7" fillId="7" borderId="48" xfId="0" applyFont="1" applyFill="1" applyBorder="1" applyAlignment="1">
      <alignment vertical="center"/>
    </xf>
    <xf numFmtId="0" fontId="7" fillId="4" borderId="41" xfId="0" applyFont="1" applyFill="1" applyBorder="1" applyAlignment="1">
      <alignment horizontal="left" vertical="center" wrapText="1"/>
    </xf>
    <xf numFmtId="0" fontId="7" fillId="7" borderId="41" xfId="0" applyFont="1" applyFill="1" applyBorder="1" applyAlignment="1">
      <alignment vertical="center" wrapText="1"/>
    </xf>
    <xf numFmtId="0" fontId="7" fillId="7" borderId="35" xfId="0" applyFont="1" applyFill="1" applyBorder="1" applyAlignment="1">
      <alignment horizontal="center" vertical="center"/>
    </xf>
    <xf numFmtId="0" fontId="22" fillId="7" borderId="32" xfId="4" applyFont="1" applyFill="1" applyBorder="1" applyAlignment="1">
      <alignment horizontal="left" vertical="center" wrapText="1"/>
    </xf>
    <xf numFmtId="1" fontId="7" fillId="14" borderId="31" xfId="0" applyNumberFormat="1" applyFont="1" applyFill="1" applyBorder="1" applyAlignment="1">
      <alignment horizontal="left" vertical="center"/>
    </xf>
    <xf numFmtId="1" fontId="7" fillId="7" borderId="31" xfId="0" applyNumberFormat="1" applyFont="1" applyFill="1" applyBorder="1" applyAlignment="1">
      <alignment horizontal="left" vertical="center"/>
    </xf>
    <xf numFmtId="1" fontId="12" fillId="3" borderId="35" xfId="0" applyNumberFormat="1" applyFont="1" applyFill="1" applyBorder="1" applyAlignment="1">
      <alignment horizontal="left" vertical="center"/>
    </xf>
    <xf numFmtId="1" fontId="6" fillId="3" borderId="31" xfId="0" applyNumberFormat="1" applyFont="1" applyFill="1" applyBorder="1" applyAlignment="1">
      <alignment horizontal="center"/>
    </xf>
    <xf numFmtId="9" fontId="6" fillId="3" borderId="31" xfId="0" applyNumberFormat="1" applyFont="1" applyFill="1" applyBorder="1" applyAlignment="1">
      <alignment horizontal="center"/>
    </xf>
    <xf numFmtId="0" fontId="12" fillId="3" borderId="34" xfId="0" applyFont="1" applyFill="1" applyBorder="1" applyAlignment="1">
      <alignment horizontal="left" vertical="center"/>
    </xf>
    <xf numFmtId="1" fontId="6" fillId="3" borderId="36" xfId="0" applyNumberFormat="1" applyFont="1" applyFill="1" applyBorder="1" applyAlignment="1">
      <alignment horizontal="center"/>
    </xf>
    <xf numFmtId="9" fontId="6" fillId="3" borderId="36" xfId="0" applyNumberFormat="1" applyFont="1" applyFill="1" applyBorder="1" applyAlignment="1">
      <alignment horizontal="center"/>
    </xf>
    <xf numFmtId="1" fontId="19" fillId="4" borderId="31" xfId="0" applyNumberFormat="1" applyFont="1" applyFill="1" applyBorder="1" applyAlignment="1">
      <alignment horizontal="center"/>
    </xf>
    <xf numFmtId="0" fontId="9" fillId="4" borderId="26" xfId="0" applyFont="1" applyFill="1" applyBorder="1"/>
    <xf numFmtId="0" fontId="27" fillId="0" borderId="0" xfId="0" applyFont="1"/>
    <xf numFmtId="0" fontId="8" fillId="0" borderId="26" xfId="0" applyFont="1" applyFill="1" applyBorder="1" applyAlignment="1">
      <alignment horizontal="center" vertical="center"/>
    </xf>
    <xf numFmtId="0" fontId="5" fillId="0" borderId="26" xfId="0" applyFont="1" applyFill="1" applyBorder="1" applyAlignment="1">
      <alignment horizontal="left" wrapText="1"/>
    </xf>
    <xf numFmtId="0" fontId="16" fillId="0" borderId="26" xfId="0" applyFont="1" applyFill="1" applyBorder="1" applyAlignment="1">
      <alignment horizontal="center" vertical="center"/>
    </xf>
    <xf numFmtId="1" fontId="16" fillId="0" borderId="26" xfId="0" applyNumberFormat="1" applyFont="1" applyFill="1" applyBorder="1" applyAlignment="1">
      <alignment horizontal="center" vertical="center" wrapText="1"/>
    </xf>
    <xf numFmtId="1" fontId="16" fillId="0" borderId="26" xfId="0" applyNumberFormat="1" applyFont="1" applyFill="1" applyBorder="1" applyAlignment="1">
      <alignment horizontal="center" vertical="center"/>
    </xf>
    <xf numFmtId="1" fontId="16" fillId="0" borderId="47" xfId="0" applyNumberFormat="1" applyFont="1" applyFill="1" applyBorder="1" applyAlignment="1">
      <alignment horizontal="left" vertical="center"/>
    </xf>
    <xf numFmtId="0" fontId="7" fillId="0" borderId="26" xfId="0" applyFont="1" applyFill="1" applyBorder="1"/>
    <xf numFmtId="0" fontId="8" fillId="0" borderId="0" xfId="0" applyFont="1" applyFill="1"/>
    <xf numFmtId="0" fontId="4" fillId="17" borderId="41" xfId="0" applyFont="1" applyFill="1" applyBorder="1" applyAlignment="1">
      <alignment vertical="center"/>
    </xf>
    <xf numFmtId="0" fontId="4" fillId="17" borderId="43" xfId="0" applyFont="1" applyFill="1" applyBorder="1" applyAlignment="1">
      <alignment vertical="center"/>
    </xf>
    <xf numFmtId="1" fontId="4" fillId="3" borderId="57" xfId="0" applyNumberFormat="1" applyFont="1" applyFill="1" applyBorder="1" applyAlignment="1">
      <alignment horizontal="center" vertical="center"/>
    </xf>
    <xf numFmtId="1" fontId="4" fillId="3" borderId="35" xfId="0" applyNumberFormat="1" applyFont="1" applyFill="1" applyBorder="1" applyAlignment="1">
      <alignment horizontal="center" vertical="center"/>
    </xf>
    <xf numFmtId="0" fontId="16" fillId="0" borderId="15" xfId="0" applyFont="1" applyFill="1" applyBorder="1" applyAlignment="1">
      <alignment horizontal="center" vertical="center"/>
    </xf>
    <xf numFmtId="1" fontId="4" fillId="3" borderId="18" xfId="0" applyNumberFormat="1" applyFont="1" applyFill="1" applyBorder="1" applyAlignment="1">
      <alignment horizontal="center" vertical="center"/>
    </xf>
    <xf numFmtId="0" fontId="7" fillId="4" borderId="11" xfId="0" applyFont="1" applyFill="1" applyBorder="1" applyAlignment="1">
      <alignment horizontal="center" vertical="center"/>
    </xf>
    <xf numFmtId="0" fontId="7" fillId="4" borderId="78" xfId="0" applyFont="1" applyFill="1" applyBorder="1" applyAlignment="1">
      <alignment horizontal="center" vertical="center"/>
    </xf>
    <xf numFmtId="0" fontId="4" fillId="3" borderId="76" xfId="0" applyFont="1" applyFill="1" applyBorder="1" applyAlignment="1">
      <alignment horizontal="center" vertical="center"/>
    </xf>
    <xf numFmtId="0" fontId="28" fillId="2" borderId="1" xfId="0" applyFont="1" applyFill="1" applyBorder="1"/>
    <xf numFmtId="0" fontId="29" fillId="2" borderId="1" xfId="0" applyFont="1" applyFill="1" applyBorder="1" applyAlignment="1">
      <alignment vertical="top"/>
    </xf>
    <xf numFmtId="0" fontId="4" fillId="17" borderId="43" xfId="0" applyFont="1" applyFill="1" applyBorder="1" applyAlignment="1">
      <alignment horizontal="right" vertical="center"/>
    </xf>
    <xf numFmtId="0" fontId="30" fillId="2" borderId="1" xfId="0" applyFont="1" applyFill="1" applyBorder="1"/>
    <xf numFmtId="0" fontId="14" fillId="2" borderId="1" xfId="0" applyFont="1" applyFill="1" applyBorder="1"/>
    <xf numFmtId="0" fontId="17" fillId="5" borderId="31" xfId="0" applyFont="1" applyFill="1" applyBorder="1" applyAlignment="1">
      <alignment horizontal="center" vertical="center"/>
    </xf>
    <xf numFmtId="164" fontId="9" fillId="15" borderId="4" xfId="0" applyNumberFormat="1" applyFont="1" applyFill="1" applyBorder="1" applyAlignment="1">
      <alignment horizontal="center" vertical="center"/>
    </xf>
    <xf numFmtId="0" fontId="7" fillId="2" borderId="47" xfId="0" applyFont="1" applyFill="1" applyBorder="1" applyAlignment="1">
      <alignment horizontal="left"/>
    </xf>
    <xf numFmtId="0" fontId="7" fillId="4" borderId="25" xfId="0" applyFont="1" applyFill="1" applyBorder="1" applyAlignment="1">
      <alignment wrapText="1"/>
    </xf>
    <xf numFmtId="1" fontId="4" fillId="0" borderId="26" xfId="0" applyNumberFormat="1" applyFont="1" applyFill="1" applyBorder="1" applyAlignment="1">
      <alignment horizontal="left" vertical="center"/>
    </xf>
    <xf numFmtId="0" fontId="16" fillId="0" borderId="25" xfId="0" applyFont="1" applyFill="1" applyBorder="1" applyAlignment="1">
      <alignment horizontal="center" vertical="center"/>
    </xf>
    <xf numFmtId="0" fontId="31" fillId="0" borderId="33" xfId="0" applyFont="1" applyFill="1" applyBorder="1" applyAlignment="1">
      <alignment horizontal="center" vertical="center"/>
    </xf>
    <xf numFmtId="0" fontId="31" fillId="13" borderId="33" xfId="0" applyFont="1" applyFill="1" applyBorder="1" applyAlignment="1">
      <alignment horizontal="center" vertical="center"/>
    </xf>
    <xf numFmtId="0" fontId="31" fillId="13" borderId="4" xfId="0" applyFont="1" applyFill="1" applyBorder="1" applyAlignment="1">
      <alignment horizontal="center" vertical="center"/>
    </xf>
    <xf numFmtId="0" fontId="16" fillId="0" borderId="47" xfId="0" applyFont="1" applyFill="1" applyBorder="1" applyAlignment="1">
      <alignment horizontal="center" vertical="center"/>
    </xf>
    <xf numFmtId="1" fontId="31" fillId="13" borderId="4" xfId="0" applyNumberFormat="1" applyFont="1" applyFill="1" applyBorder="1" applyAlignment="1">
      <alignment horizontal="center" vertical="center"/>
    </xf>
    <xf numFmtId="1" fontId="19" fillId="4" borderId="41" xfId="0" applyNumberFormat="1" applyFont="1" applyFill="1" applyBorder="1" applyAlignment="1">
      <alignment horizontal="center"/>
    </xf>
    <xf numFmtId="0" fontId="8" fillId="0" borderId="42" xfId="0" applyFont="1" applyBorder="1" applyAlignment="1">
      <alignment horizontal="center"/>
    </xf>
    <xf numFmtId="1" fontId="19" fillId="4" borderId="43" xfId="0" applyNumberFormat="1" applyFont="1" applyFill="1" applyBorder="1" applyAlignment="1">
      <alignment horizontal="center"/>
    </xf>
    <xf numFmtId="1" fontId="16" fillId="0" borderId="41" xfId="0" applyNumberFormat="1" applyFont="1" applyFill="1" applyBorder="1" applyAlignment="1">
      <alignment horizontal="center" vertical="center"/>
    </xf>
    <xf numFmtId="0" fontId="16" fillId="0" borderId="18" xfId="0" applyFont="1" applyFill="1" applyBorder="1" applyAlignment="1">
      <alignment horizontal="center" vertical="center"/>
    </xf>
    <xf numFmtId="0" fontId="22" fillId="0" borderId="18" xfId="4" applyFont="1" applyFill="1" applyBorder="1" applyAlignment="1">
      <alignment horizontal="left" vertical="center" wrapText="1"/>
    </xf>
    <xf numFmtId="0" fontId="7" fillId="8" borderId="25" xfId="0" applyFont="1" applyFill="1" applyBorder="1" applyAlignment="1">
      <alignment vertical="center" wrapText="1"/>
    </xf>
    <xf numFmtId="0" fontId="24" fillId="8" borderId="64" xfId="0" applyFont="1" applyFill="1" applyBorder="1" applyAlignment="1">
      <alignment horizontal="center" vertical="center"/>
    </xf>
    <xf numFmtId="0" fontId="7" fillId="8" borderId="67" xfId="0" applyFont="1" applyFill="1" applyBorder="1" applyAlignment="1">
      <alignment horizontal="left" vertical="center"/>
    </xf>
    <xf numFmtId="0" fontId="7" fillId="8" borderId="68" xfId="0" applyFont="1" applyFill="1" applyBorder="1" applyAlignment="1">
      <alignment horizontal="center" vertical="center"/>
    </xf>
    <xf numFmtId="0" fontId="7" fillId="8" borderId="69" xfId="0" applyFont="1" applyFill="1" applyBorder="1" applyAlignment="1">
      <alignment horizontal="center" vertical="center"/>
    </xf>
    <xf numFmtId="0" fontId="7" fillId="8" borderId="61" xfId="0" applyFont="1" applyFill="1" applyBorder="1" applyAlignment="1">
      <alignment horizontal="left" vertical="center"/>
    </xf>
    <xf numFmtId="0" fontId="7" fillId="8" borderId="65" xfId="0" applyFont="1" applyFill="1" applyBorder="1" applyAlignment="1">
      <alignment horizontal="center" vertical="center"/>
    </xf>
    <xf numFmtId="0" fontId="7" fillId="8" borderId="63" xfId="0" applyFont="1" applyFill="1" applyBorder="1" applyAlignment="1">
      <alignment horizontal="center" vertical="center"/>
    </xf>
    <xf numFmtId="0" fontId="7" fillId="8" borderId="28" xfId="0" applyFont="1" applyFill="1" applyBorder="1" applyAlignment="1">
      <alignment horizontal="left" vertical="center"/>
    </xf>
    <xf numFmtId="0" fontId="7" fillId="8" borderId="56" xfId="0" applyFont="1" applyFill="1" applyBorder="1" applyAlignment="1">
      <alignment horizontal="center" vertical="center"/>
    </xf>
    <xf numFmtId="0" fontId="7" fillId="8" borderId="37" xfId="0" applyFont="1" applyFill="1" applyBorder="1" applyAlignment="1">
      <alignment horizontal="center" vertical="center"/>
    </xf>
    <xf numFmtId="1" fontId="7" fillId="0" borderId="40" xfId="0" applyNumberFormat="1" applyFont="1" applyFill="1" applyBorder="1" applyAlignment="1">
      <alignment horizontal="center" vertical="center"/>
    </xf>
    <xf numFmtId="0" fontId="7" fillId="0" borderId="30" xfId="0" applyFont="1" applyFill="1" applyBorder="1" applyAlignment="1">
      <alignment horizontal="center" vertical="center"/>
    </xf>
    <xf numFmtId="0" fontId="14" fillId="6" borderId="40" xfId="0" applyFont="1" applyFill="1" applyBorder="1" applyAlignment="1">
      <alignment horizontal="center" vertical="center"/>
    </xf>
    <xf numFmtId="0" fontId="7" fillId="6" borderId="28" xfId="0" applyFont="1" applyFill="1" applyBorder="1" applyAlignment="1">
      <alignment vertical="center" wrapText="1"/>
    </xf>
    <xf numFmtId="0" fontId="7" fillId="6" borderId="24" xfId="0" applyFont="1" applyFill="1" applyBorder="1" applyAlignment="1">
      <alignment horizontal="center" vertical="center"/>
    </xf>
    <xf numFmtId="0" fontId="7" fillId="6" borderId="62" xfId="0" applyFont="1" applyFill="1" applyBorder="1" applyAlignment="1">
      <alignment horizontal="center" vertical="center"/>
    </xf>
    <xf numFmtId="0" fontId="7" fillId="6" borderId="40" xfId="0" applyFont="1" applyFill="1" applyBorder="1" applyAlignment="1">
      <alignment horizontal="center" vertical="center"/>
    </xf>
    <xf numFmtId="1" fontId="7" fillId="6" borderId="40" xfId="0" applyNumberFormat="1" applyFont="1" applyFill="1" applyBorder="1" applyAlignment="1">
      <alignment horizontal="center" vertical="center"/>
    </xf>
    <xf numFmtId="0" fontId="7" fillId="6" borderId="7" xfId="0" applyFont="1" applyFill="1" applyBorder="1" applyAlignment="1">
      <alignment vertical="center"/>
    </xf>
    <xf numFmtId="0" fontId="14" fillId="0" borderId="31" xfId="0" applyFont="1" applyFill="1" applyBorder="1" applyAlignment="1">
      <alignment horizontal="center" vertical="center"/>
    </xf>
    <xf numFmtId="0" fontId="7" fillId="0" borderId="29" xfId="0" applyFont="1" applyFill="1" applyBorder="1" applyAlignment="1">
      <alignment vertical="center" wrapText="1"/>
    </xf>
    <xf numFmtId="0" fontId="7" fillId="0" borderId="58"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8" xfId="0" applyFont="1" applyFill="1" applyBorder="1" applyAlignment="1">
      <alignment horizontal="center" vertical="center"/>
    </xf>
    <xf numFmtId="1" fontId="7" fillId="0" borderId="31" xfId="0" applyNumberFormat="1" applyFont="1" applyFill="1" applyBorder="1" applyAlignment="1">
      <alignment horizontal="center" vertical="center"/>
    </xf>
    <xf numFmtId="0" fontId="7" fillId="0" borderId="8" xfId="0" applyFont="1" applyFill="1" applyBorder="1" applyAlignment="1">
      <alignment vertical="center" wrapText="1"/>
    </xf>
    <xf numFmtId="0" fontId="21" fillId="11" borderId="18" xfId="0" applyFont="1" applyFill="1" applyBorder="1" applyAlignment="1">
      <alignment horizontal="left" vertical="center" wrapText="1"/>
    </xf>
    <xf numFmtId="1" fontId="7" fillId="8" borderId="31" xfId="0" applyNumberFormat="1" applyFont="1" applyFill="1" applyBorder="1" applyAlignment="1">
      <alignment horizontal="center" vertical="center"/>
    </xf>
    <xf numFmtId="0" fontId="16" fillId="0" borderId="0" xfId="0" applyFont="1"/>
    <xf numFmtId="0" fontId="8" fillId="0" borderId="0" xfId="0" applyFont="1"/>
    <xf numFmtId="0" fontId="19" fillId="4" borderId="31" xfId="0" applyFont="1" applyFill="1" applyBorder="1" applyAlignment="1">
      <alignment horizontal="center" vertical="center" wrapText="1"/>
    </xf>
    <xf numFmtId="0" fontId="7" fillId="8" borderId="35" xfId="0" applyFont="1" applyFill="1" applyBorder="1" applyAlignment="1">
      <alignment horizontal="center" vertical="center"/>
    </xf>
    <xf numFmtId="0" fontId="7" fillId="5" borderId="75" xfId="0" applyFont="1" applyFill="1" applyBorder="1" applyAlignment="1">
      <alignment horizontal="center" vertical="center"/>
    </xf>
    <xf numFmtId="0" fontId="7" fillId="5" borderId="45" xfId="0" applyFont="1" applyFill="1" applyBorder="1" applyAlignment="1">
      <alignment horizontal="center" vertical="center"/>
    </xf>
    <xf numFmtId="0" fontId="24" fillId="6" borderId="47" xfId="0" applyFont="1" applyFill="1" applyBorder="1" applyAlignment="1">
      <alignment horizontal="center" vertical="center"/>
    </xf>
    <xf numFmtId="0" fontId="24" fillId="0" borderId="47" xfId="0" applyFont="1" applyBorder="1" applyAlignment="1">
      <alignment horizontal="center" vertical="center"/>
    </xf>
    <xf numFmtId="0" fontId="16" fillId="0" borderId="30" xfId="0" applyFont="1" applyFill="1" applyBorder="1" applyAlignment="1">
      <alignment horizontal="center" vertical="center"/>
    </xf>
    <xf numFmtId="0" fontId="16" fillId="6" borderId="31" xfId="0" applyFont="1" applyFill="1" applyBorder="1" applyAlignment="1">
      <alignment horizontal="center" vertical="center"/>
    </xf>
    <xf numFmtId="0" fontId="16" fillId="12" borderId="31" xfId="0" applyFont="1" applyFill="1" applyBorder="1" applyAlignment="1">
      <alignment horizontal="center" vertical="center"/>
    </xf>
    <xf numFmtId="0" fontId="16" fillId="6" borderId="36" xfId="0" applyFont="1" applyFill="1" applyBorder="1" applyAlignment="1">
      <alignment horizontal="center" vertical="center"/>
    </xf>
    <xf numFmtId="0" fontId="24" fillId="6" borderId="45" xfId="0" applyFont="1" applyFill="1" applyBorder="1" applyAlignment="1">
      <alignment horizontal="center" vertical="center" wrapText="1"/>
    </xf>
    <xf numFmtId="0" fontId="24" fillId="0" borderId="45" xfId="0" applyFont="1" applyBorder="1" applyAlignment="1">
      <alignment horizontal="center" vertical="center" wrapText="1"/>
    </xf>
    <xf numFmtId="0" fontId="24" fillId="0" borderId="31" xfId="0" applyFont="1" applyBorder="1" applyAlignment="1">
      <alignment horizontal="center" vertical="center" wrapText="1"/>
    </xf>
    <xf numFmtId="0" fontId="8" fillId="0" borderId="0" xfId="0" applyFont="1"/>
    <xf numFmtId="0" fontId="22" fillId="8" borderId="18" xfId="4" applyFont="1" applyFill="1" applyBorder="1" applyAlignment="1">
      <alignment horizontal="left" vertical="center" wrapText="1"/>
    </xf>
    <xf numFmtId="0" fontId="22" fillId="5" borderId="29" xfId="4" applyFont="1" applyFill="1" applyBorder="1" applyAlignment="1">
      <alignment horizontal="left" vertical="center" wrapText="1"/>
    </xf>
    <xf numFmtId="0" fontId="22" fillId="11" borderId="18" xfId="4" applyFont="1" applyFill="1" applyBorder="1" applyAlignment="1">
      <alignment horizontal="left" vertical="center" wrapText="1"/>
    </xf>
    <xf numFmtId="0" fontId="22" fillId="5" borderId="18" xfId="4" applyFont="1" applyFill="1" applyBorder="1" applyAlignment="1">
      <alignment horizontal="left" vertical="center" wrapText="1"/>
    </xf>
    <xf numFmtId="0" fontId="16" fillId="6" borderId="31" xfId="0" applyFont="1" applyFill="1" applyBorder="1" applyAlignment="1">
      <alignment vertical="center"/>
    </xf>
    <xf numFmtId="0" fontId="16" fillId="12" borderId="31" xfId="0" applyFont="1" applyFill="1" applyBorder="1" applyAlignment="1">
      <alignment vertical="center"/>
    </xf>
    <xf numFmtId="0" fontId="16" fillId="6" borderId="36" xfId="0" applyFont="1" applyFill="1" applyBorder="1" applyAlignment="1">
      <alignment vertical="center"/>
    </xf>
    <xf numFmtId="0" fontId="16" fillId="5" borderId="18" xfId="0" applyFont="1" applyFill="1" applyBorder="1" applyAlignment="1">
      <alignment vertical="center" wrapText="1"/>
    </xf>
    <xf numFmtId="1" fontId="16" fillId="5" borderId="41" xfId="0" applyNumberFormat="1" applyFont="1" applyFill="1" applyBorder="1" applyAlignment="1">
      <alignment horizontal="center" vertical="center"/>
    </xf>
    <xf numFmtId="0" fontId="16" fillId="18" borderId="18" xfId="0" applyFont="1" applyFill="1" applyBorder="1" applyAlignment="1">
      <alignment horizontal="center" vertical="center"/>
    </xf>
    <xf numFmtId="0" fontId="8" fillId="11" borderId="18" xfId="0" applyFont="1" applyFill="1" applyBorder="1" applyAlignment="1">
      <alignment horizontal="center" vertical="center"/>
    </xf>
    <xf numFmtId="0" fontId="16" fillId="11" borderId="18" xfId="0" applyFont="1" applyFill="1" applyBorder="1" applyAlignment="1">
      <alignment vertical="center" wrapText="1"/>
    </xf>
    <xf numFmtId="0" fontId="16" fillId="11" borderId="42" xfId="0" applyFont="1" applyFill="1" applyBorder="1" applyAlignment="1">
      <alignment horizontal="center" vertical="center"/>
    </xf>
    <xf numFmtId="0" fontId="16" fillId="11" borderId="31" xfId="0" applyFont="1" applyFill="1" applyBorder="1" applyAlignment="1">
      <alignment horizontal="center" vertical="center"/>
    </xf>
    <xf numFmtId="1" fontId="16" fillId="9" borderId="31" xfId="0" applyNumberFormat="1" applyFont="1" applyFill="1" applyBorder="1" applyAlignment="1">
      <alignment horizontal="center" vertical="center" wrapText="1"/>
    </xf>
    <xf numFmtId="1" fontId="16" fillId="11" borderId="31" xfId="0" applyNumberFormat="1" applyFont="1" applyFill="1" applyBorder="1" applyAlignment="1">
      <alignment horizontal="center" vertical="center"/>
    </xf>
    <xf numFmtId="1" fontId="16" fillId="11" borderId="31" xfId="0" applyNumberFormat="1" applyFont="1" applyFill="1" applyBorder="1" applyAlignment="1">
      <alignment horizontal="left" vertical="center"/>
    </xf>
    <xf numFmtId="1" fontId="22" fillId="5" borderId="57" xfId="4" applyNumberFormat="1" applyFont="1" applyFill="1" applyBorder="1" applyAlignment="1">
      <alignment horizontal="left" vertical="center" wrapText="1"/>
    </xf>
    <xf numFmtId="0" fontId="14" fillId="8" borderId="31" xfId="0" applyFont="1" applyFill="1" applyBorder="1" applyAlignment="1">
      <alignment horizontal="center" vertical="center"/>
    </xf>
    <xf numFmtId="0" fontId="8" fillId="9" borderId="20" xfId="0" applyFont="1" applyFill="1" applyBorder="1" applyAlignment="1">
      <alignment horizontal="center" vertical="center"/>
    </xf>
    <xf numFmtId="0" fontId="16" fillId="9" borderId="20" xfId="0" applyFont="1" applyFill="1" applyBorder="1" applyAlignment="1">
      <alignment horizontal="left" vertical="center" wrapText="1"/>
    </xf>
    <xf numFmtId="1" fontId="16" fillId="9" borderId="38" xfId="0" applyNumberFormat="1" applyFont="1" applyFill="1" applyBorder="1" applyAlignment="1">
      <alignment horizontal="center" vertical="center" wrapText="1"/>
    </xf>
    <xf numFmtId="0" fontId="16" fillId="8" borderId="18" xfId="4" applyFont="1" applyFill="1" applyBorder="1" applyAlignment="1">
      <alignment horizontal="left" vertical="center" wrapText="1"/>
    </xf>
    <xf numFmtId="0" fontId="7" fillId="7" borderId="72" xfId="0" applyFont="1" applyFill="1" applyBorder="1" applyAlignment="1">
      <alignment horizontal="center" vertical="center"/>
    </xf>
    <xf numFmtId="0" fontId="7" fillId="7" borderId="79" xfId="0" applyFont="1" applyFill="1" applyBorder="1" applyAlignment="1">
      <alignment horizontal="center" vertical="center"/>
    </xf>
    <xf numFmtId="0" fontId="7" fillId="7" borderId="80" xfId="0" applyFont="1" applyFill="1" applyBorder="1" applyAlignment="1">
      <alignment horizontal="center" vertical="center"/>
    </xf>
    <xf numFmtId="0" fontId="7" fillId="4" borderId="74" xfId="0" applyFont="1" applyFill="1" applyBorder="1" applyAlignment="1">
      <alignment horizontal="center" vertical="center" wrapText="1"/>
    </xf>
    <xf numFmtId="0" fontId="7" fillId="14" borderId="41" xfId="0" applyFont="1" applyFill="1" applyBorder="1" applyAlignment="1">
      <alignment horizontal="left" vertical="center" wrapText="1"/>
    </xf>
    <xf numFmtId="0" fontId="45" fillId="4" borderId="51" xfId="0" applyFont="1" applyFill="1" applyBorder="1" applyAlignment="1">
      <alignment vertical="center" wrapText="1"/>
    </xf>
    <xf numFmtId="0" fontId="45" fillId="7" borderId="51" xfId="0" applyFont="1" applyFill="1" applyBorder="1" applyAlignment="1">
      <alignment vertical="center" wrapText="1"/>
    </xf>
    <xf numFmtId="0" fontId="45" fillId="0" borderId="51" xfId="0" applyFont="1" applyFill="1" applyBorder="1" applyAlignment="1">
      <alignment vertical="center" wrapText="1"/>
    </xf>
    <xf numFmtId="0" fontId="45" fillId="7" borderId="50" xfId="0" applyFont="1" applyFill="1" applyBorder="1" applyAlignment="1">
      <alignment vertical="center" wrapText="1"/>
    </xf>
    <xf numFmtId="0" fontId="45" fillId="0" borderId="41" xfId="0" applyFont="1" applyFill="1" applyBorder="1" applyAlignment="1">
      <alignment vertical="center" wrapText="1"/>
    </xf>
    <xf numFmtId="0" fontId="45" fillId="5" borderId="28" xfId="0" applyFont="1" applyFill="1" applyBorder="1" applyAlignment="1">
      <alignment horizontal="left" vertical="center" wrapText="1"/>
    </xf>
    <xf numFmtId="0" fontId="45" fillId="4" borderId="41" xfId="0" applyFont="1" applyFill="1" applyBorder="1" applyAlignment="1">
      <alignment horizontal="left" vertical="center" wrapText="1"/>
    </xf>
    <xf numFmtId="0" fontId="45" fillId="4" borderId="41" xfId="0" applyFont="1" applyFill="1" applyBorder="1" applyAlignment="1">
      <alignment vertical="center" wrapText="1"/>
    </xf>
    <xf numFmtId="0" fontId="45" fillId="5" borderId="29" xfId="0" applyFont="1" applyFill="1" applyBorder="1" applyAlignment="1">
      <alignment vertical="center" wrapText="1"/>
    </xf>
    <xf numFmtId="0" fontId="45" fillId="4" borderId="29" xfId="4" applyFont="1" applyFill="1" applyBorder="1" applyAlignment="1">
      <alignment horizontal="left" vertical="center" wrapText="1"/>
    </xf>
    <xf numFmtId="0" fontId="45" fillId="5" borderId="25" xfId="0" applyFont="1" applyFill="1" applyBorder="1" applyAlignment="1">
      <alignment vertical="center" wrapText="1"/>
    </xf>
    <xf numFmtId="0" fontId="45" fillId="4" borderId="29" xfId="0" applyFont="1" applyFill="1" applyBorder="1" applyAlignment="1">
      <alignment vertical="center" wrapText="1"/>
    </xf>
    <xf numFmtId="0" fontId="25" fillId="3" borderId="31" xfId="0" applyFont="1" applyFill="1" applyBorder="1" applyAlignment="1">
      <alignment horizontal="center" vertical="center"/>
    </xf>
    <xf numFmtId="0" fontId="26" fillId="0" borderId="31" xfId="0" applyFont="1" applyBorder="1"/>
    <xf numFmtId="0" fontId="32" fillId="2" borderId="37" xfId="0" applyFont="1" applyFill="1" applyBorder="1" applyAlignment="1">
      <alignment horizontal="center" vertical="center"/>
    </xf>
    <xf numFmtId="0" fontId="36" fillId="0" borderId="37" xfId="0" applyFont="1" applyBorder="1" applyAlignment="1">
      <alignment horizontal="center" vertical="center"/>
    </xf>
    <xf numFmtId="0" fontId="19" fillId="2" borderId="45" xfId="0" applyFont="1" applyFill="1" applyBorder="1" applyAlignment="1">
      <alignment horizontal="center" vertical="center" wrapText="1"/>
    </xf>
    <xf numFmtId="0" fontId="33" fillId="0" borderId="38" xfId="0" applyFont="1" applyBorder="1" applyAlignment="1">
      <alignment wrapText="1"/>
    </xf>
    <xf numFmtId="0" fontId="19" fillId="5" borderId="45" xfId="0" applyFont="1" applyFill="1" applyBorder="1" applyAlignment="1">
      <alignment horizontal="center" vertical="center" wrapText="1"/>
    </xf>
    <xf numFmtId="0" fontId="0" fillId="0" borderId="38" xfId="0" applyBorder="1" applyAlignment="1">
      <alignment wrapText="1"/>
    </xf>
    <xf numFmtId="0" fontId="25" fillId="3" borderId="35" xfId="0" applyFont="1" applyFill="1" applyBorder="1" applyAlignment="1">
      <alignment horizontal="center"/>
    </xf>
    <xf numFmtId="0" fontId="7" fillId="5" borderId="35" xfId="0" applyFont="1" applyFill="1" applyBorder="1" applyAlignment="1">
      <alignment horizontal="center"/>
    </xf>
    <xf numFmtId="0" fontId="8" fillId="6" borderId="31" xfId="0" applyFont="1" applyFill="1" applyBorder="1"/>
    <xf numFmtId="0" fontId="7" fillId="4" borderId="31" xfId="0" applyFont="1" applyFill="1" applyBorder="1" applyAlignment="1">
      <alignment horizontal="center"/>
    </xf>
    <xf numFmtId="0" fontId="8" fillId="0" borderId="31" xfId="0" applyFont="1" applyBorder="1"/>
    <xf numFmtId="0" fontId="40" fillId="0" borderId="0" xfId="0" applyFont="1" applyAlignment="1">
      <alignment wrapText="1"/>
    </xf>
    <xf numFmtId="0" fontId="41" fillId="0" borderId="0" xfId="0" applyFont="1" applyAlignment="1">
      <alignment wrapText="1"/>
    </xf>
    <xf numFmtId="0" fontId="43" fillId="0" borderId="0" xfId="0" applyFont="1" applyAlignment="1">
      <alignment wrapText="1"/>
    </xf>
    <xf numFmtId="0" fontId="44" fillId="0" borderId="0" xfId="0" applyFont="1" applyAlignment="1">
      <alignment wrapText="1"/>
    </xf>
    <xf numFmtId="0" fontId="20" fillId="0" borderId="43" xfId="0" applyFont="1" applyFill="1" applyBorder="1" applyAlignment="1">
      <alignment horizontal="center" vertical="center" wrapText="1"/>
    </xf>
    <xf numFmtId="0" fontId="8" fillId="0" borderId="43" xfId="0" applyFont="1" applyFill="1" applyBorder="1"/>
    <xf numFmtId="0" fontId="8" fillId="0" borderId="47" xfId="0" applyFont="1" applyFill="1" applyBorder="1"/>
    <xf numFmtId="0" fontId="19" fillId="0" borderId="43" xfId="0" applyFont="1" applyFill="1" applyBorder="1" applyAlignment="1">
      <alignment horizontal="center" vertical="center" wrapText="1"/>
    </xf>
    <xf numFmtId="0" fontId="17" fillId="5" borderId="35" xfId="0" applyFont="1" applyFill="1" applyBorder="1" applyAlignment="1">
      <alignment horizontal="center"/>
    </xf>
    <xf numFmtId="0" fontId="19" fillId="5" borderId="31" xfId="0" applyFont="1" applyFill="1" applyBorder="1" applyAlignment="1">
      <alignment horizontal="center" vertical="center"/>
    </xf>
    <xf numFmtId="0" fontId="19" fillId="4" borderId="31" xfId="0" applyFont="1" applyFill="1" applyBorder="1" applyAlignment="1">
      <alignment horizontal="center" vertical="center" wrapText="1"/>
    </xf>
    <xf numFmtId="0" fontId="34" fillId="0" borderId="31" xfId="0" applyFont="1" applyBorder="1"/>
    <xf numFmtId="0" fontId="17" fillId="4" borderId="31" xfId="0" applyFont="1" applyFill="1" applyBorder="1" applyAlignment="1">
      <alignment horizontal="center"/>
    </xf>
    <xf numFmtId="0" fontId="0" fillId="0" borderId="46" xfId="0" applyBorder="1" applyAlignment="1">
      <alignment wrapText="1"/>
    </xf>
    <xf numFmtId="0" fontId="16" fillId="0" borderId="45" xfId="0" applyFont="1" applyBorder="1" applyAlignment="1">
      <alignment vertical="top" wrapText="1"/>
    </xf>
    <xf numFmtId="0" fontId="35" fillId="0" borderId="46" xfId="0" applyFont="1" applyBorder="1" applyAlignment="1">
      <alignment vertical="top" wrapText="1"/>
    </xf>
    <xf numFmtId="0" fontId="35" fillId="0" borderId="38" xfId="0" applyFont="1" applyBorder="1" applyAlignment="1">
      <alignment vertical="top" wrapText="1"/>
    </xf>
    <xf numFmtId="0" fontId="25" fillId="3" borderId="41" xfId="0" applyFont="1" applyFill="1" applyBorder="1" applyAlignment="1">
      <alignment horizontal="center" vertical="center"/>
    </xf>
    <xf numFmtId="0" fontId="26" fillId="0" borderId="43" xfId="0" applyFont="1" applyBorder="1" applyAlignment="1"/>
    <xf numFmtId="0" fontId="0" fillId="0" borderId="43" xfId="0" applyBorder="1" applyAlignment="1"/>
    <xf numFmtId="0" fontId="0" fillId="0" borderId="42" xfId="0" applyBorder="1" applyAlignment="1"/>
    <xf numFmtId="0" fontId="18" fillId="4" borderId="41" xfId="0" applyFont="1" applyFill="1" applyBorder="1" applyAlignment="1">
      <alignment horizontal="center" vertical="center"/>
    </xf>
    <xf numFmtId="0" fontId="8" fillId="0" borderId="43" xfId="0" applyFont="1" applyBorder="1" applyAlignment="1"/>
    <xf numFmtId="0" fontId="7" fillId="2" borderId="1" xfId="0" applyFont="1" applyFill="1" applyBorder="1" applyAlignment="1">
      <alignment horizontal="left" vertical="top" wrapText="1"/>
    </xf>
    <xf numFmtId="0" fontId="16" fillId="0" borderId="0" xfId="0" applyFont="1"/>
    <xf numFmtId="0" fontId="32" fillId="4" borderId="28" xfId="0" applyFont="1" applyFill="1" applyBorder="1" applyAlignment="1">
      <alignment horizontal="left" vertical="center" wrapText="1"/>
    </xf>
    <xf numFmtId="0" fontId="15" fillId="5" borderId="31" xfId="0" applyFont="1" applyFill="1" applyBorder="1" applyAlignment="1">
      <alignment horizontal="left" vertical="top" wrapText="1"/>
    </xf>
    <xf numFmtId="0" fontId="14" fillId="4" borderId="31" xfId="0" applyFont="1" applyFill="1" applyBorder="1" applyAlignment="1">
      <alignment horizontal="left" vertical="top" wrapText="1"/>
    </xf>
    <xf numFmtId="0" fontId="8" fillId="0" borderId="36" xfId="0" applyFont="1" applyBorder="1"/>
    <xf numFmtId="0" fontId="4" fillId="3" borderId="76" xfId="0" applyFont="1" applyFill="1" applyBorder="1" applyAlignment="1">
      <alignment horizontal="center" vertical="center"/>
    </xf>
    <xf numFmtId="0" fontId="4" fillId="3" borderId="43" xfId="0" applyFont="1" applyFill="1" applyBorder="1" applyAlignment="1">
      <alignment horizontal="center" vertical="center"/>
    </xf>
    <xf numFmtId="0" fontId="4" fillId="3" borderId="77" xfId="0" applyFont="1" applyFill="1" applyBorder="1" applyAlignment="1">
      <alignment horizontal="center" vertical="center"/>
    </xf>
    <xf numFmtId="0" fontId="11" fillId="3" borderId="54" xfId="0" applyFont="1" applyFill="1" applyBorder="1" applyAlignment="1">
      <alignment horizontal="center" vertical="center"/>
    </xf>
    <xf numFmtId="0" fontId="11" fillId="3" borderId="26" xfId="0" applyFont="1" applyFill="1" applyBorder="1" applyAlignment="1">
      <alignment horizontal="center" vertical="center"/>
    </xf>
    <xf numFmtId="0" fontId="14" fillId="2" borderId="31" xfId="0" applyFont="1" applyFill="1" applyBorder="1" applyAlignment="1">
      <alignment horizontal="left" vertical="top" wrapText="1"/>
    </xf>
    <xf numFmtId="0" fontId="11" fillId="3" borderId="18"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29" xfId="0" applyFont="1" applyFill="1" applyBorder="1" applyAlignment="1">
      <alignment horizontal="center" vertical="center"/>
    </xf>
    <xf numFmtId="0" fontId="7" fillId="8" borderId="49" xfId="0" applyFont="1" applyFill="1" applyBorder="1" applyAlignment="1">
      <alignment vertical="center"/>
    </xf>
    <xf numFmtId="0" fontId="16" fillId="6" borderId="59" xfId="0" applyFont="1" applyFill="1" applyBorder="1" applyAlignment="1">
      <alignment vertical="center"/>
    </xf>
    <xf numFmtId="0" fontId="16" fillId="6" borderId="60" xfId="0" applyFont="1" applyFill="1" applyBorder="1" applyAlignment="1">
      <alignment vertical="center"/>
    </xf>
    <xf numFmtId="0" fontId="7" fillId="4" borderId="49" xfId="0" applyFont="1" applyFill="1" applyBorder="1" applyAlignment="1">
      <alignment vertical="center" wrapText="1"/>
    </xf>
    <xf numFmtId="0" fontId="16" fillId="0" borderId="59" xfId="0" applyFont="1" applyBorder="1" applyAlignment="1">
      <alignment vertical="center"/>
    </xf>
    <xf numFmtId="0" fontId="16" fillId="0" borderId="60" xfId="0" applyFont="1" applyBorder="1" applyAlignment="1">
      <alignment vertical="center"/>
    </xf>
    <xf numFmtId="0" fontId="7" fillId="0" borderId="30" xfId="0" applyFont="1" applyFill="1" applyBorder="1" applyAlignment="1">
      <alignment horizontal="center" vertical="center"/>
    </xf>
    <xf numFmtId="0" fontId="8" fillId="0" borderId="30" xfId="0" applyFont="1" applyFill="1" applyBorder="1" applyAlignment="1">
      <alignment vertical="center"/>
    </xf>
    <xf numFmtId="0" fontId="14" fillId="8" borderId="31" xfId="0" applyFont="1" applyFill="1" applyBorder="1" applyAlignment="1">
      <alignment horizontal="center" vertical="center"/>
    </xf>
    <xf numFmtId="0" fontId="8" fillId="6" borderId="31" xfId="0" applyFont="1" applyFill="1" applyBorder="1" applyAlignment="1">
      <alignment vertical="center"/>
    </xf>
    <xf numFmtId="0" fontId="8" fillId="6" borderId="45" xfId="0" applyFont="1" applyFill="1" applyBorder="1" applyAlignment="1">
      <alignment horizontal="center" vertical="center"/>
    </xf>
    <xf numFmtId="0" fontId="8" fillId="6" borderId="46" xfId="0" applyFont="1" applyFill="1" applyBorder="1" applyAlignment="1">
      <alignment horizontal="center" vertical="center"/>
    </xf>
    <xf numFmtId="0" fontId="8" fillId="6" borderId="38" xfId="0" applyFont="1" applyFill="1" applyBorder="1" applyAlignment="1">
      <alignment horizontal="center" vertical="center"/>
    </xf>
    <xf numFmtId="0" fontId="7" fillId="4" borderId="45" xfId="0" applyFont="1" applyFill="1" applyBorder="1" applyAlignment="1">
      <alignment horizontal="center" vertical="center"/>
    </xf>
    <xf numFmtId="0" fontId="7" fillId="4" borderId="46" xfId="0" applyFont="1" applyFill="1" applyBorder="1" applyAlignment="1">
      <alignment horizontal="center" vertical="center"/>
    </xf>
    <xf numFmtId="0" fontId="7" fillId="4" borderId="38" xfId="0" applyFont="1" applyFill="1" applyBorder="1" applyAlignment="1">
      <alignment horizontal="center" vertical="center"/>
    </xf>
    <xf numFmtId="1" fontId="7" fillId="8" borderId="45" xfId="0" applyNumberFormat="1" applyFont="1" applyFill="1" applyBorder="1" applyAlignment="1">
      <alignment horizontal="center" vertical="center"/>
    </xf>
    <xf numFmtId="1" fontId="7" fillId="8" borderId="46" xfId="0" applyNumberFormat="1" applyFont="1" applyFill="1" applyBorder="1" applyAlignment="1">
      <alignment horizontal="center" vertical="center"/>
    </xf>
    <xf numFmtId="1" fontId="7" fillId="8" borderId="38" xfId="0" applyNumberFormat="1" applyFont="1" applyFill="1" applyBorder="1" applyAlignment="1">
      <alignment horizontal="center" vertical="center"/>
    </xf>
    <xf numFmtId="1" fontId="7" fillId="8" borderId="31" xfId="0" applyNumberFormat="1" applyFont="1" applyFill="1" applyBorder="1" applyAlignment="1">
      <alignment horizontal="center" vertical="center"/>
    </xf>
    <xf numFmtId="0" fontId="14" fillId="4" borderId="45" xfId="0" applyFont="1" applyFill="1" applyBorder="1" applyAlignment="1">
      <alignment horizontal="center" vertical="center"/>
    </xf>
    <xf numFmtId="0" fontId="14" fillId="4" borderId="46" xfId="0" applyFont="1" applyFill="1" applyBorder="1" applyAlignment="1">
      <alignment horizontal="center" vertical="center"/>
    </xf>
    <xf numFmtId="0" fontId="14" fillId="4" borderId="38" xfId="0" applyFont="1" applyFill="1" applyBorder="1" applyAlignment="1">
      <alignment horizontal="center" vertical="center"/>
    </xf>
    <xf numFmtId="1" fontId="7" fillId="4" borderId="45" xfId="0" applyNumberFormat="1" applyFont="1" applyFill="1" applyBorder="1" applyAlignment="1">
      <alignment horizontal="center" vertical="center"/>
    </xf>
    <xf numFmtId="1" fontId="7" fillId="4" borderId="46" xfId="0" applyNumberFormat="1" applyFont="1" applyFill="1" applyBorder="1" applyAlignment="1">
      <alignment horizontal="center" vertical="center"/>
    </xf>
    <xf numFmtId="1" fontId="7" fillId="4" borderId="38" xfId="0" applyNumberFormat="1" applyFont="1" applyFill="1" applyBorder="1" applyAlignment="1">
      <alignment horizontal="center" vertical="center"/>
    </xf>
    <xf numFmtId="0" fontId="11" fillId="3" borderId="27" xfId="0" applyFont="1" applyFill="1" applyBorder="1" applyAlignment="1">
      <alignment horizontal="center" vertical="center"/>
    </xf>
    <xf numFmtId="0" fontId="11" fillId="3" borderId="25"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3" xfId="0" applyFont="1" applyFill="1" applyBorder="1" applyAlignment="1">
      <alignment horizontal="center" vertical="center"/>
    </xf>
    <xf numFmtId="0" fontId="8" fillId="0" borderId="0" xfId="0" applyFont="1"/>
    <xf numFmtId="0" fontId="15" fillId="5" borderId="41" xfId="0" applyFont="1" applyFill="1" applyBorder="1" applyAlignment="1">
      <alignment horizontal="left" vertical="top" wrapText="1"/>
    </xf>
    <xf numFmtId="0" fontId="15" fillId="5" borderId="43" xfId="0" applyFont="1" applyFill="1" applyBorder="1" applyAlignment="1">
      <alignment horizontal="left" vertical="top" wrapText="1"/>
    </xf>
    <xf numFmtId="0" fontId="15" fillId="5" borderId="42" xfId="0" applyFont="1" applyFill="1" applyBorder="1" applyAlignment="1">
      <alignment horizontal="left" vertical="top" wrapText="1"/>
    </xf>
    <xf numFmtId="0" fontId="16" fillId="2" borderId="37" xfId="4" applyFont="1" applyFill="1" applyBorder="1" applyAlignment="1">
      <alignment horizontal="left" vertical="top" wrapText="1"/>
    </xf>
    <xf numFmtId="0" fontId="22" fillId="0" borderId="37" xfId="4" applyFont="1" applyBorder="1" applyAlignment="1">
      <alignment wrapText="1"/>
    </xf>
  </cellXfs>
  <cellStyles count="11">
    <cellStyle name="Гиперссылка" xfId="4" builtinId="8"/>
    <cellStyle name="Обычный" xfId="0" builtinId="0"/>
    <cellStyle name="Открывавшаяся гиперссылка" xfId="8" builtinId="9" hidden="1"/>
    <cellStyle name="Открывавшаяся гиперссылка" xfId="9" builtinId="9" hidden="1"/>
    <cellStyle name="Открывавшаяся гиперссылка" xfId="10" builtinId="9" hidden="1"/>
    <cellStyle name="Открывавшаяся гиперссылка" xfId="7" builtinId="9" hidden="1"/>
    <cellStyle name="Открывавшаяся гиперссылка" xfId="3" builtinId="9" hidden="1"/>
    <cellStyle name="Открывавшаяся гиперссылка" xfId="5" builtinId="9" hidden="1"/>
    <cellStyle name="Открывавшаяся гиперссылка" xfId="6" builtinId="9" hidden="1"/>
    <cellStyle name="Открывавшаяся гиперссылка" xfId="2" builtinId="9" hidden="1"/>
    <cellStyle name="Открывавшаяся гиперссылка" xfId="1" builtinId="9" hidden="1"/>
  </cellStyles>
  <dxfs count="0"/>
  <tableStyles count="0" defaultTableStyle="TableStyleMedium9" defaultPivotStyle="PivotStyleMedium4"/>
  <colors>
    <mruColors>
      <color rgb="FF0307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2667000</xdr:colOff>
      <xdr:row>37</xdr:row>
      <xdr:rowOff>104775</xdr:rowOff>
    </xdr:to>
    <xdr:sp macro="" textlink="">
      <xdr:nvSpPr>
        <xdr:cNvPr id="1026" name="Rectangle 2" hidden="1">
          <a:extLst>
            <a:ext uri="{FF2B5EF4-FFF2-40B4-BE49-F238E27FC236}">
              <a16:creationId xmlns:a16="http://schemas.microsoft.com/office/drawing/2014/main" id="{00000000-0008-0000-0000-0000020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406400</xdr:colOff>
      <xdr:row>53</xdr:row>
      <xdr:rowOff>139700</xdr:rowOff>
    </xdr:to>
    <xdr:sp macro="" textlink="">
      <xdr:nvSpPr>
        <xdr:cNvPr id="4" name="Rectangle 2" hidden="1">
          <a:extLst>
            <a:ext uri="{FF2B5EF4-FFF2-40B4-BE49-F238E27FC236}">
              <a16:creationId xmlns:a16="http://schemas.microsoft.com/office/drawing/2014/main" id="{00000000-0008-0000-0000-000004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editAs="oneCell">
    <xdr:from>
      <xdr:col>0</xdr:col>
      <xdr:colOff>295275</xdr:colOff>
      <xdr:row>0</xdr:row>
      <xdr:rowOff>85725</xdr:rowOff>
    </xdr:from>
    <xdr:to>
      <xdr:col>2</xdr:col>
      <xdr:colOff>578908</xdr:colOff>
      <xdr:row>3</xdr:row>
      <xdr:rowOff>303527</xdr:rowOff>
    </xdr:to>
    <xdr:pic>
      <xdr:nvPicPr>
        <xdr:cNvPr id="6" name="Рисунок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85725"/>
          <a:ext cx="2333625" cy="734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31</xdr:row>
      <xdr:rowOff>78498</xdr:rowOff>
    </xdr:from>
    <xdr:to>
      <xdr:col>3</xdr:col>
      <xdr:colOff>1969558</xdr:colOff>
      <xdr:row>39</xdr:row>
      <xdr:rowOff>9525</xdr:rowOff>
    </xdr:to>
    <xdr:pic>
      <xdr:nvPicPr>
        <xdr:cNvPr id="5" name="Рисунок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5" y="8870073"/>
          <a:ext cx="4762500" cy="31695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390525</xdr:colOff>
      <xdr:row>26</xdr:row>
      <xdr:rowOff>0</xdr:rowOff>
    </xdr:to>
    <xdr:sp macro="" textlink="">
      <xdr:nvSpPr>
        <xdr:cNvPr id="2053" name="Rectangle 5" hidden="1">
          <a:extLst>
            <a:ext uri="{FF2B5EF4-FFF2-40B4-BE49-F238E27FC236}">
              <a16:creationId xmlns:a16="http://schemas.microsoft.com/office/drawing/2014/main" id="{00000000-0008-0000-0100-00000508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546100</xdr:colOff>
      <xdr:row>44</xdr:row>
      <xdr:rowOff>0</xdr:rowOff>
    </xdr:to>
    <xdr:sp macro="" textlink="">
      <xdr:nvSpPr>
        <xdr:cNvPr id="3" name="Rectangle 5" hidden="1">
          <a:extLst>
            <a:ext uri="{FF2B5EF4-FFF2-40B4-BE49-F238E27FC236}">
              <a16:creationId xmlns:a16="http://schemas.microsoft.com/office/drawing/2014/main" id="{00000000-0008-0000-0100-000003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editAs="oneCell">
    <xdr:from>
      <xdr:col>0</xdr:col>
      <xdr:colOff>0</xdr:colOff>
      <xdr:row>0</xdr:row>
      <xdr:rowOff>19050</xdr:rowOff>
    </xdr:from>
    <xdr:to>
      <xdr:col>1</xdr:col>
      <xdr:colOff>2019300</xdr:colOff>
      <xdr:row>3</xdr:row>
      <xdr:rowOff>162769</xdr:rowOff>
    </xdr:to>
    <xdr:pic>
      <xdr:nvPicPr>
        <xdr:cNvPr id="5" name="Рисунок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333625" cy="734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xdr:row>
      <xdr:rowOff>0</xdr:rowOff>
    </xdr:from>
    <xdr:to>
      <xdr:col>6</xdr:col>
      <xdr:colOff>476250</xdr:colOff>
      <xdr:row>31</xdr:row>
      <xdr:rowOff>85725</xdr:rowOff>
    </xdr:to>
    <xdr:sp macro="" textlink="">
      <xdr:nvSpPr>
        <xdr:cNvPr id="3076" name="Rectangle 4" hidden="1">
          <a:extLst>
            <a:ext uri="{FF2B5EF4-FFF2-40B4-BE49-F238E27FC236}">
              <a16:creationId xmlns:a16="http://schemas.microsoft.com/office/drawing/2014/main" id="{00000000-0008-0000-0200-0000040C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6</xdr:row>
      <xdr:rowOff>0</xdr:rowOff>
    </xdr:from>
    <xdr:to>
      <xdr:col>10</xdr:col>
      <xdr:colOff>114300</xdr:colOff>
      <xdr:row>50</xdr:row>
      <xdr:rowOff>101600</xdr:rowOff>
    </xdr:to>
    <xdr:sp macro="" textlink="">
      <xdr:nvSpPr>
        <xdr:cNvPr id="3" name="Rectangle 4" hidden="1">
          <a:extLst>
            <a:ext uri="{FF2B5EF4-FFF2-40B4-BE49-F238E27FC236}">
              <a16:creationId xmlns:a16="http://schemas.microsoft.com/office/drawing/2014/main" id="{00000000-0008-0000-0200-000003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editAs="oneCell">
    <xdr:from>
      <xdr:col>1</xdr:col>
      <xdr:colOff>47625</xdr:colOff>
      <xdr:row>0</xdr:row>
      <xdr:rowOff>95250</xdr:rowOff>
    </xdr:from>
    <xdr:to>
      <xdr:col>1</xdr:col>
      <xdr:colOff>2381250</xdr:colOff>
      <xdr:row>3</xdr:row>
      <xdr:rowOff>238969</xdr:rowOff>
    </xdr:to>
    <xdr:pic>
      <xdr:nvPicPr>
        <xdr:cNvPr id="5" name="Рисунок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95250"/>
          <a:ext cx="2333625" cy="734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6</xdr:row>
      <xdr:rowOff>0</xdr:rowOff>
    </xdr:from>
    <xdr:to>
      <xdr:col>6</xdr:col>
      <xdr:colOff>390525</xdr:colOff>
      <xdr:row>36</xdr:row>
      <xdr:rowOff>57150</xdr:rowOff>
    </xdr:to>
    <xdr:sp macro="" textlink="">
      <xdr:nvSpPr>
        <xdr:cNvPr id="4102" name="Rectangle 6" hidden="1">
          <a:extLst>
            <a:ext uri="{FF2B5EF4-FFF2-40B4-BE49-F238E27FC236}">
              <a16:creationId xmlns:a16="http://schemas.microsoft.com/office/drawing/2014/main" id="{00000000-0008-0000-0300-0000061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6</xdr:row>
      <xdr:rowOff>0</xdr:rowOff>
    </xdr:from>
    <xdr:to>
      <xdr:col>11</xdr:col>
      <xdr:colOff>177800</xdr:colOff>
      <xdr:row>54</xdr:row>
      <xdr:rowOff>12700</xdr:rowOff>
    </xdr:to>
    <xdr:sp macro="" textlink="">
      <xdr:nvSpPr>
        <xdr:cNvPr id="3" name="Rectangle 6" hidden="1">
          <a:extLst>
            <a:ext uri="{FF2B5EF4-FFF2-40B4-BE49-F238E27FC236}">
              <a16:creationId xmlns:a16="http://schemas.microsoft.com/office/drawing/2014/main" id="{00000000-0008-0000-0300-000003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editAs="oneCell">
    <xdr:from>
      <xdr:col>0</xdr:col>
      <xdr:colOff>0</xdr:colOff>
      <xdr:row>0</xdr:row>
      <xdr:rowOff>0</xdr:rowOff>
    </xdr:from>
    <xdr:to>
      <xdr:col>1</xdr:col>
      <xdr:colOff>2019300</xdr:colOff>
      <xdr:row>3</xdr:row>
      <xdr:rowOff>143719</xdr:rowOff>
    </xdr:to>
    <xdr:pic>
      <xdr:nvPicPr>
        <xdr:cNvPr id="5" name="Рисунок 4">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33625" cy="734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xdr:row>
      <xdr:rowOff>0</xdr:rowOff>
    </xdr:from>
    <xdr:to>
      <xdr:col>8</xdr:col>
      <xdr:colOff>0</xdr:colOff>
      <xdr:row>34</xdr:row>
      <xdr:rowOff>114300</xdr:rowOff>
    </xdr:to>
    <xdr:sp macro="" textlink="">
      <xdr:nvSpPr>
        <xdr:cNvPr id="5126" name="Rectangle 6" hidden="1">
          <a:extLst>
            <a:ext uri="{FF2B5EF4-FFF2-40B4-BE49-F238E27FC236}">
              <a16:creationId xmlns:a16="http://schemas.microsoft.com/office/drawing/2014/main" id="{00000000-0008-0000-0400-0000061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6</xdr:row>
      <xdr:rowOff>0</xdr:rowOff>
    </xdr:from>
    <xdr:to>
      <xdr:col>11</xdr:col>
      <xdr:colOff>444500</xdr:colOff>
      <xdr:row>54</xdr:row>
      <xdr:rowOff>88900</xdr:rowOff>
    </xdr:to>
    <xdr:sp macro="" textlink="">
      <xdr:nvSpPr>
        <xdr:cNvPr id="3" name="Rectangle 6" hidden="1">
          <a:extLst>
            <a:ext uri="{FF2B5EF4-FFF2-40B4-BE49-F238E27FC236}">
              <a16:creationId xmlns:a16="http://schemas.microsoft.com/office/drawing/2014/main" id="{00000000-0008-0000-0400-000003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editAs="oneCell">
    <xdr:from>
      <xdr:col>0</xdr:col>
      <xdr:colOff>209550</xdr:colOff>
      <xdr:row>0</xdr:row>
      <xdr:rowOff>66675</xdr:rowOff>
    </xdr:from>
    <xdr:to>
      <xdr:col>1</xdr:col>
      <xdr:colOff>2228850</xdr:colOff>
      <xdr:row>3</xdr:row>
      <xdr:rowOff>210394</xdr:rowOff>
    </xdr:to>
    <xdr:pic>
      <xdr:nvPicPr>
        <xdr:cNvPr id="5" name="Рисунок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66675"/>
          <a:ext cx="2333625" cy="734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2019300</xdr:colOff>
      <xdr:row>3</xdr:row>
      <xdr:rowOff>143719</xdr:rowOff>
    </xdr:to>
    <xdr:pic>
      <xdr:nvPicPr>
        <xdr:cNvPr id="3" name="Рисунок 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33625" cy="734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6</xdr:row>
      <xdr:rowOff>0</xdr:rowOff>
    </xdr:from>
    <xdr:to>
      <xdr:col>9</xdr:col>
      <xdr:colOff>323850</xdr:colOff>
      <xdr:row>41</xdr:row>
      <xdr:rowOff>104775</xdr:rowOff>
    </xdr:to>
    <xdr:sp macro="" textlink="">
      <xdr:nvSpPr>
        <xdr:cNvPr id="6146" name="Rectangle 2" hidden="1">
          <a:extLst>
            <a:ext uri="{FF2B5EF4-FFF2-40B4-BE49-F238E27FC236}">
              <a16:creationId xmlns:a16="http://schemas.microsoft.com/office/drawing/2014/main" id="{00000000-0008-0000-0600-00000218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6</xdr:row>
      <xdr:rowOff>0</xdr:rowOff>
    </xdr:from>
    <xdr:to>
      <xdr:col>12</xdr:col>
      <xdr:colOff>152400</xdr:colOff>
      <xdr:row>60</xdr:row>
      <xdr:rowOff>152400</xdr:rowOff>
    </xdr:to>
    <xdr:sp macro="" textlink="">
      <xdr:nvSpPr>
        <xdr:cNvPr id="3" name="Rectangle 2" hidden="1">
          <a:extLst>
            <a:ext uri="{FF2B5EF4-FFF2-40B4-BE49-F238E27FC236}">
              <a16:creationId xmlns:a16="http://schemas.microsoft.com/office/drawing/2014/main" id="{00000000-0008-0000-0600-000003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editAs="oneCell">
    <xdr:from>
      <xdr:col>0</xdr:col>
      <xdr:colOff>0</xdr:colOff>
      <xdr:row>0</xdr:row>
      <xdr:rowOff>0</xdr:rowOff>
    </xdr:from>
    <xdr:to>
      <xdr:col>1</xdr:col>
      <xdr:colOff>2019300</xdr:colOff>
      <xdr:row>3</xdr:row>
      <xdr:rowOff>143719</xdr:rowOff>
    </xdr:to>
    <xdr:pic>
      <xdr:nvPicPr>
        <xdr:cNvPr id="5" name="Рисунок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33625" cy="734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2038350</xdr:colOff>
      <xdr:row>3</xdr:row>
      <xdr:rowOff>143719</xdr:rowOff>
    </xdr:to>
    <xdr:pic>
      <xdr:nvPicPr>
        <xdr:cNvPr id="3" name="Рисунок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33625" cy="734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Austin">
      <a:dk1>
        <a:sysClr val="windowText" lastClr="000000"/>
      </a:dk1>
      <a:lt1>
        <a:sysClr val="window" lastClr="FFFFFF"/>
      </a:lt1>
      <a:dk2>
        <a:srgbClr val="3E3D2D"/>
      </a:dk2>
      <a:lt2>
        <a:srgbClr val="CAF278"/>
      </a:lt2>
      <a:accent1>
        <a:srgbClr val="94C600"/>
      </a:accent1>
      <a:accent2>
        <a:srgbClr val="71685A"/>
      </a:accent2>
      <a:accent3>
        <a:srgbClr val="FF6700"/>
      </a:accent3>
      <a:accent4>
        <a:srgbClr val="909465"/>
      </a:accent4>
      <a:accent5>
        <a:srgbClr val="956B43"/>
      </a:accent5>
      <a:accent6>
        <a:srgbClr val="FEA022"/>
      </a:accent6>
      <a:hlink>
        <a:srgbClr val="E68200"/>
      </a:hlink>
      <a:folHlink>
        <a:srgbClr val="FFA94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greenbridgework.kaznu.kz/"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ustainability.wustl.edu/wp-content/uploads/2013/02/Innovation-Points-Resourc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9"/>
  <sheetViews>
    <sheetView showGridLines="0" tabSelected="1" zoomScale="120" zoomScaleNormal="120" zoomScalePageLayoutView="120" workbookViewId="0">
      <selection activeCell="L8" sqref="L8"/>
    </sheetView>
  </sheetViews>
  <sheetFormatPr defaultColWidth="17.28515625" defaultRowHeight="15.75" customHeight="1"/>
  <cols>
    <col min="1" max="1" width="19.28515625" style="2" customWidth="1"/>
    <col min="2" max="3" width="11.28515625" style="2" customWidth="1"/>
    <col min="4" max="4" width="31.7109375" style="2" customWidth="1"/>
    <col min="5" max="5" width="7.7109375" style="2" customWidth="1"/>
    <col min="6" max="6" width="36.28515625" style="2" customWidth="1"/>
    <col min="7" max="7" width="40.42578125" style="2" customWidth="1"/>
    <col min="8" max="8" width="1.7109375" style="2" customWidth="1"/>
    <col min="9" max="16" width="8.85546875" style="2" customWidth="1"/>
    <col min="17" max="16384" width="17.28515625" style="2"/>
  </cols>
  <sheetData>
    <row r="1" spans="1:16" ht="13.5" customHeight="1">
      <c r="A1" s="41"/>
      <c r="B1" s="41"/>
      <c r="C1" s="41"/>
      <c r="D1" s="41"/>
      <c r="E1" s="41"/>
      <c r="F1" s="41"/>
      <c r="G1" s="41"/>
      <c r="H1" s="41"/>
      <c r="I1" s="41"/>
      <c r="J1" s="41"/>
      <c r="K1" s="41"/>
      <c r="L1" s="41"/>
      <c r="M1" s="41"/>
      <c r="N1" s="41"/>
      <c r="O1" s="41"/>
      <c r="P1" s="41"/>
    </row>
    <row r="2" spans="1:16" ht="13.5" customHeight="1">
      <c r="A2" s="41"/>
      <c r="B2" s="41"/>
      <c r="C2" s="41"/>
      <c r="D2" s="361" t="s">
        <v>132</v>
      </c>
      <c r="E2" s="362"/>
      <c r="F2" s="362"/>
      <c r="G2" s="362"/>
      <c r="H2" s="41"/>
      <c r="I2" s="41"/>
      <c r="J2" s="41"/>
      <c r="K2" s="41"/>
      <c r="L2" s="41"/>
      <c r="M2" s="41"/>
      <c r="N2" s="41"/>
      <c r="O2" s="41"/>
      <c r="P2" s="41"/>
    </row>
    <row r="3" spans="1:16" ht="13.5" customHeight="1">
      <c r="A3" s="41"/>
      <c r="B3" s="41"/>
      <c r="C3" s="41"/>
      <c r="D3" s="362"/>
      <c r="E3" s="362"/>
      <c r="F3" s="362"/>
      <c r="G3" s="362"/>
      <c r="H3" s="41"/>
      <c r="I3" s="41"/>
      <c r="J3" s="41"/>
      <c r="K3" s="41"/>
      <c r="L3" s="41"/>
      <c r="M3" s="41"/>
      <c r="N3" s="41"/>
      <c r="O3" s="41"/>
      <c r="P3" s="41"/>
    </row>
    <row r="4" spans="1:16" ht="39" customHeight="1">
      <c r="A4" s="41"/>
      <c r="B4" s="41"/>
      <c r="C4" s="41"/>
      <c r="D4" s="362"/>
      <c r="E4" s="362"/>
      <c r="F4" s="362"/>
      <c r="G4" s="362"/>
      <c r="H4" s="41"/>
      <c r="I4" s="41"/>
      <c r="J4" s="41"/>
      <c r="K4" s="41"/>
      <c r="L4" s="41"/>
      <c r="M4" s="41"/>
      <c r="N4" s="41"/>
      <c r="O4" s="41"/>
      <c r="P4" s="41"/>
    </row>
    <row r="5" spans="1:16" ht="72.95" customHeight="1">
      <c r="A5" s="242" t="s">
        <v>86</v>
      </c>
      <c r="B5" s="41"/>
      <c r="C5" s="41"/>
      <c r="D5" s="41"/>
      <c r="E5" s="41"/>
      <c r="F5" s="359" t="s">
        <v>131</v>
      </c>
      <c r="G5" s="360"/>
      <c r="H5" s="41"/>
      <c r="I5" s="41"/>
      <c r="J5" s="41"/>
      <c r="K5" s="41"/>
      <c r="L5" s="41"/>
      <c r="M5" s="41"/>
      <c r="N5" s="41"/>
      <c r="O5" s="41"/>
      <c r="P5" s="41"/>
    </row>
    <row r="6" spans="1:16" ht="15" customHeight="1">
      <c r="A6" s="41" t="s">
        <v>135</v>
      </c>
      <c r="B6" s="41"/>
      <c r="C6" s="41"/>
      <c r="D6" s="41"/>
      <c r="E6" s="41"/>
      <c r="F6" s="41"/>
      <c r="G6" s="41"/>
      <c r="H6" s="41"/>
      <c r="I6" s="41"/>
      <c r="J6" s="41"/>
      <c r="K6" s="41"/>
      <c r="L6" s="41"/>
      <c r="M6" s="41"/>
      <c r="N6" s="41"/>
      <c r="O6" s="41"/>
      <c r="P6" s="41"/>
    </row>
    <row r="7" spans="1:16" ht="13.5" customHeight="1">
      <c r="A7" s="41"/>
      <c r="B7" s="41"/>
      <c r="C7" s="41"/>
      <c r="D7" s="41"/>
      <c r="E7" s="41"/>
      <c r="F7" s="41"/>
      <c r="G7" s="41"/>
      <c r="H7" s="41"/>
      <c r="I7" s="41"/>
      <c r="J7" s="41"/>
      <c r="K7" s="41"/>
      <c r="L7" s="41"/>
      <c r="M7" s="41"/>
      <c r="N7" s="41"/>
      <c r="O7" s="41"/>
      <c r="P7" s="41"/>
    </row>
    <row r="8" spans="1:16" ht="111" customHeight="1">
      <c r="A8" s="382" t="s">
        <v>211</v>
      </c>
      <c r="B8" s="383"/>
      <c r="C8" s="383"/>
      <c r="D8" s="383"/>
      <c r="E8" s="383"/>
      <c r="F8" s="383"/>
      <c r="G8" s="383"/>
      <c r="H8" s="41"/>
      <c r="I8" s="41"/>
      <c r="J8" s="41"/>
      <c r="K8" s="41"/>
      <c r="L8" s="41"/>
      <c r="M8" s="41"/>
      <c r="N8" s="41"/>
      <c r="O8" s="41"/>
      <c r="P8" s="41"/>
    </row>
    <row r="9" spans="1:16" ht="21" customHeight="1">
      <c r="A9" s="348" t="s">
        <v>87</v>
      </c>
      <c r="B9" s="349"/>
      <c r="C9" s="349"/>
      <c r="D9" s="349"/>
      <c r="E9" s="41"/>
      <c r="F9" s="348" t="s">
        <v>88</v>
      </c>
      <c r="G9" s="349"/>
      <c r="H9" s="41"/>
      <c r="I9" s="41"/>
      <c r="J9" s="41"/>
      <c r="K9" s="41"/>
      <c r="L9" s="41"/>
      <c r="M9" s="41"/>
      <c r="N9" s="41"/>
      <c r="O9" s="41"/>
      <c r="P9" s="41"/>
    </row>
    <row r="10" spans="1:16" ht="30" customHeight="1">
      <c r="A10" s="354" t="s">
        <v>90</v>
      </c>
      <c r="B10" s="347"/>
      <c r="C10" s="347"/>
      <c r="D10" s="347"/>
      <c r="E10" s="41"/>
      <c r="F10" s="346" t="s">
        <v>89</v>
      </c>
      <c r="G10" s="347"/>
      <c r="H10" s="41"/>
      <c r="I10" s="41"/>
      <c r="J10" s="41"/>
      <c r="K10" s="41"/>
      <c r="L10" s="41"/>
      <c r="M10" s="41"/>
      <c r="N10" s="41"/>
      <c r="O10" s="41"/>
      <c r="P10" s="41"/>
    </row>
    <row r="11" spans="1:16" ht="15" customHeight="1">
      <c r="A11" s="44" t="s">
        <v>91</v>
      </c>
      <c r="B11" s="244" t="s">
        <v>92</v>
      </c>
      <c r="C11" s="244" t="s">
        <v>93</v>
      </c>
      <c r="D11" s="244" t="s">
        <v>94</v>
      </c>
      <c r="E11" s="41"/>
      <c r="F11" s="352" t="s">
        <v>110</v>
      </c>
      <c r="G11" s="350"/>
      <c r="H11" s="41"/>
      <c r="I11" s="41"/>
      <c r="J11" s="41"/>
      <c r="K11" s="41"/>
      <c r="L11" s="41"/>
      <c r="M11" s="41"/>
      <c r="N11" s="41"/>
      <c r="O11" s="41"/>
      <c r="P11" s="41"/>
    </row>
    <row r="12" spans="1:16" ht="15" customHeight="1">
      <c r="A12" s="45" t="s">
        <v>121</v>
      </c>
      <c r="B12" s="219">
        <f>'Образование&amp;наука'!F19</f>
        <v>0</v>
      </c>
      <c r="C12" s="46">
        <f>'Образование&amp;наука'!G19</f>
        <v>17</v>
      </c>
      <c r="D12" s="47">
        <f t="shared" ref="D12:D17" si="0">ROUND(B12/C12,2)</f>
        <v>0</v>
      </c>
      <c r="E12" s="41"/>
      <c r="F12" s="353"/>
      <c r="G12" s="351"/>
      <c r="H12" s="41"/>
      <c r="I12" s="41"/>
      <c r="J12" s="41"/>
      <c r="K12" s="41"/>
      <c r="L12" s="41"/>
      <c r="M12" s="41"/>
      <c r="N12" s="41"/>
      <c r="O12" s="41"/>
      <c r="P12" s="41"/>
    </row>
    <row r="13" spans="1:16" ht="15" customHeight="1">
      <c r="A13" s="45" t="s">
        <v>122</v>
      </c>
      <c r="B13" s="46">
        <f>Энергия!F22</f>
        <v>0</v>
      </c>
      <c r="C13" s="46">
        <f>Энергия!G22</f>
        <v>27</v>
      </c>
      <c r="D13" s="47">
        <f t="shared" si="0"/>
        <v>0</v>
      </c>
      <c r="E13" s="41"/>
      <c r="F13" s="352" t="s">
        <v>109</v>
      </c>
      <c r="G13" s="350"/>
      <c r="H13" s="41"/>
      <c r="I13" s="41"/>
      <c r="J13" s="41"/>
      <c r="K13" s="41"/>
      <c r="L13" s="41"/>
      <c r="M13" s="41"/>
      <c r="N13" s="41"/>
      <c r="O13" s="41"/>
      <c r="P13" s="41"/>
    </row>
    <row r="14" spans="1:16" ht="15" customHeight="1">
      <c r="A14" s="45" t="s">
        <v>123</v>
      </c>
      <c r="B14" s="46">
        <f>'Бумага&amp;Документы '!F27</f>
        <v>0</v>
      </c>
      <c r="C14" s="46">
        <f>'Бумага&amp;Документы '!G27</f>
        <v>18</v>
      </c>
      <c r="D14" s="47">
        <f t="shared" si="0"/>
        <v>0</v>
      </c>
      <c r="E14" s="41"/>
      <c r="F14" s="353"/>
      <c r="G14" s="351"/>
      <c r="H14" s="41"/>
      <c r="I14" s="41"/>
      <c r="J14" s="41"/>
      <c r="K14" s="41"/>
      <c r="L14" s="41"/>
      <c r="M14" s="41"/>
      <c r="N14" s="41"/>
      <c r="O14" s="41"/>
      <c r="P14" s="41"/>
    </row>
    <row r="15" spans="1:16" ht="15" customHeight="1">
      <c r="A15" s="45" t="s">
        <v>124</v>
      </c>
      <c r="B15" s="46">
        <f>Отходы!F19</f>
        <v>0</v>
      </c>
      <c r="C15" s="46">
        <f>Отходы!G19</f>
        <v>20</v>
      </c>
      <c r="D15" s="47">
        <f t="shared" si="0"/>
        <v>0</v>
      </c>
      <c r="E15" s="41"/>
      <c r="F15" s="352" t="s">
        <v>108</v>
      </c>
      <c r="G15" s="350"/>
      <c r="H15" s="41"/>
      <c r="I15" s="41"/>
      <c r="J15" s="41"/>
      <c r="K15" s="41"/>
      <c r="L15" s="41"/>
      <c r="M15" s="41"/>
      <c r="N15" s="41"/>
      <c r="O15" s="41"/>
      <c r="P15" s="41"/>
    </row>
    <row r="16" spans="1:16" ht="15" customHeight="1">
      <c r="A16" s="45" t="s">
        <v>125</v>
      </c>
      <c r="B16" s="46">
        <f>Вода!F22</f>
        <v>0</v>
      </c>
      <c r="C16" s="46">
        <f>Вода!G22</f>
        <v>23</v>
      </c>
      <c r="D16" s="47">
        <f t="shared" si="0"/>
        <v>0</v>
      </c>
      <c r="E16" s="41"/>
      <c r="F16" s="353"/>
      <c r="G16" s="351"/>
      <c r="H16" s="41"/>
      <c r="I16" s="41"/>
      <c r="J16" s="41"/>
      <c r="K16" s="41"/>
      <c r="L16" s="41"/>
      <c r="M16" s="41"/>
      <c r="N16" s="41"/>
      <c r="O16" s="41"/>
      <c r="P16" s="41"/>
    </row>
    <row r="17" spans="1:16" ht="15" customHeight="1">
      <c r="A17" s="45" t="s">
        <v>126</v>
      </c>
      <c r="B17" s="46">
        <f>Осведомлённость!F16</f>
        <v>0</v>
      </c>
      <c r="C17" s="46">
        <f>Осведомлённость!G16</f>
        <v>9</v>
      </c>
      <c r="D17" s="47">
        <f t="shared" si="0"/>
        <v>0</v>
      </c>
      <c r="E17" s="41"/>
      <c r="F17" s="368" t="s">
        <v>107</v>
      </c>
      <c r="G17" s="369"/>
      <c r="H17" s="41"/>
      <c r="I17" s="41"/>
      <c r="J17" s="41"/>
      <c r="K17" s="41"/>
      <c r="L17" s="41"/>
      <c r="M17" s="41"/>
      <c r="N17" s="41"/>
      <c r="O17" s="41"/>
      <c r="P17" s="41"/>
    </row>
    <row r="18" spans="1:16" ht="15" customHeight="1">
      <c r="A18" s="213" t="s">
        <v>95</v>
      </c>
      <c r="B18" s="214">
        <f>SUM(B12:B17)</f>
        <v>0</v>
      </c>
      <c r="C18" s="214">
        <f>SUM(C12:C17)</f>
        <v>114</v>
      </c>
      <c r="D18" s="215">
        <f>B18/C18</f>
        <v>0</v>
      </c>
      <c r="E18" s="41"/>
      <c r="F18" s="356"/>
      <c r="G18" s="370"/>
      <c r="H18" s="41"/>
      <c r="I18" s="41"/>
      <c r="J18" s="41"/>
      <c r="K18" s="41"/>
      <c r="L18" s="41"/>
      <c r="M18" s="41"/>
      <c r="N18" s="41"/>
      <c r="O18" s="41"/>
      <c r="P18" s="41"/>
    </row>
    <row r="19" spans="1:16" ht="15" customHeight="1">
      <c r="A19" s="45" t="s">
        <v>96</v>
      </c>
      <c r="B19" s="255"/>
      <c r="C19" s="257">
        <f>Инновации!D17</f>
        <v>0</v>
      </c>
      <c r="D19" s="256"/>
      <c r="E19" s="41"/>
      <c r="F19" s="368" t="s">
        <v>106</v>
      </c>
      <c r="G19" s="369"/>
      <c r="H19" s="41"/>
      <c r="I19" s="41"/>
      <c r="J19" s="41"/>
      <c r="K19" s="41"/>
      <c r="L19" s="41"/>
      <c r="M19" s="41"/>
      <c r="N19" s="41"/>
      <c r="O19" s="41"/>
      <c r="P19" s="41"/>
    </row>
    <row r="20" spans="1:16" ht="15" customHeight="1">
      <c r="A20" s="216" t="s">
        <v>97</v>
      </c>
      <c r="B20" s="217">
        <f>B18+B19</f>
        <v>0</v>
      </c>
      <c r="C20" s="217">
        <f>C18</f>
        <v>114</v>
      </c>
      <c r="D20" s="218">
        <f>B20/C20</f>
        <v>0</v>
      </c>
      <c r="E20" s="41"/>
      <c r="F20" s="356"/>
      <c r="G20" s="370"/>
      <c r="H20" s="41"/>
      <c r="I20" s="41"/>
      <c r="J20" s="41"/>
      <c r="K20" s="41"/>
      <c r="L20" s="41"/>
      <c r="M20" s="41"/>
      <c r="N20" s="41"/>
      <c r="O20" s="41"/>
      <c r="P20" s="41"/>
    </row>
    <row r="21" spans="1:16" ht="30" customHeight="1">
      <c r="A21" s="41"/>
      <c r="B21" s="41"/>
      <c r="C21" s="41"/>
      <c r="D21" s="41"/>
      <c r="E21" s="41"/>
      <c r="F21" s="48" t="s">
        <v>105</v>
      </c>
      <c r="G21" s="292"/>
      <c r="H21" s="41"/>
      <c r="I21" s="41"/>
      <c r="J21" s="41"/>
      <c r="K21" s="41"/>
      <c r="L21" s="41"/>
      <c r="M21" s="41"/>
      <c r="N21" s="41"/>
      <c r="O21" s="41"/>
      <c r="P21" s="41"/>
    </row>
    <row r="22" spans="1:16" ht="30" customHeight="1">
      <c r="A22" s="354" t="s">
        <v>111</v>
      </c>
      <c r="B22" s="347"/>
      <c r="C22" s="347"/>
      <c r="D22" s="347"/>
      <c r="E22" s="41"/>
      <c r="F22" s="352" t="s">
        <v>113</v>
      </c>
      <c r="G22" s="373"/>
      <c r="H22" s="41"/>
      <c r="I22" s="41"/>
      <c r="J22" s="41"/>
      <c r="K22" s="41"/>
      <c r="L22" s="41"/>
      <c r="M22" s="41"/>
      <c r="N22" s="41"/>
      <c r="O22" s="41"/>
      <c r="P22" s="41"/>
    </row>
    <row r="23" spans="1:16" ht="15" customHeight="1">
      <c r="A23" s="367" t="s">
        <v>112</v>
      </c>
      <c r="B23" s="356"/>
      <c r="C23" s="371" t="s">
        <v>94</v>
      </c>
      <c r="D23" s="358"/>
      <c r="E23" s="41"/>
      <c r="F23" s="372"/>
      <c r="G23" s="374"/>
      <c r="H23" s="41"/>
      <c r="I23" s="41"/>
      <c r="J23" s="41"/>
      <c r="K23" s="41"/>
      <c r="L23" s="41"/>
      <c r="M23" s="41"/>
      <c r="N23" s="41"/>
      <c r="O23" s="41"/>
      <c r="P23" s="41"/>
    </row>
    <row r="24" spans="1:16" ht="15" customHeight="1">
      <c r="A24" s="355" t="s">
        <v>84</v>
      </c>
      <c r="B24" s="356"/>
      <c r="C24" s="357" t="s">
        <v>0</v>
      </c>
      <c r="D24" s="358"/>
      <c r="E24" s="41"/>
      <c r="F24" s="372"/>
      <c r="G24" s="374"/>
      <c r="H24" s="41"/>
      <c r="I24" s="41"/>
      <c r="J24" s="41"/>
      <c r="K24" s="41"/>
      <c r="L24" s="41"/>
      <c r="M24" s="41"/>
      <c r="N24" s="41"/>
      <c r="O24" s="41"/>
      <c r="P24" s="41"/>
    </row>
    <row r="25" spans="1:16" ht="15" customHeight="1">
      <c r="A25" s="355" t="s">
        <v>1</v>
      </c>
      <c r="B25" s="356"/>
      <c r="C25" s="357" t="s">
        <v>2</v>
      </c>
      <c r="D25" s="358"/>
      <c r="E25" s="41"/>
      <c r="F25" s="372"/>
      <c r="G25" s="374"/>
      <c r="H25" s="41"/>
      <c r="I25" s="41"/>
      <c r="J25" s="41"/>
      <c r="K25" s="41"/>
      <c r="L25" s="41"/>
      <c r="M25" s="41"/>
      <c r="N25" s="41"/>
      <c r="O25" s="41"/>
      <c r="P25" s="41"/>
    </row>
    <row r="26" spans="1:16" ht="15" customHeight="1">
      <c r="A26" s="355" t="s">
        <v>3</v>
      </c>
      <c r="B26" s="356"/>
      <c r="C26" s="357" t="s">
        <v>4</v>
      </c>
      <c r="D26" s="358"/>
      <c r="E26" s="41"/>
      <c r="F26" s="372"/>
      <c r="G26" s="374"/>
      <c r="H26" s="41"/>
      <c r="I26" s="41"/>
      <c r="J26" s="41"/>
      <c r="K26" s="41"/>
      <c r="L26" s="41"/>
      <c r="M26" s="41"/>
      <c r="N26" s="41"/>
      <c r="O26" s="41"/>
      <c r="P26" s="41"/>
    </row>
    <row r="27" spans="1:16" ht="15" customHeight="1">
      <c r="A27" s="355" t="s">
        <v>5</v>
      </c>
      <c r="B27" s="356"/>
      <c r="C27" s="357" t="s">
        <v>6</v>
      </c>
      <c r="D27" s="358"/>
      <c r="E27" s="41"/>
      <c r="F27" s="372"/>
      <c r="G27" s="374"/>
      <c r="H27" s="41"/>
      <c r="I27" s="41"/>
      <c r="J27" s="41"/>
      <c r="K27" s="41"/>
      <c r="L27" s="41"/>
      <c r="M27" s="41"/>
      <c r="N27" s="41"/>
      <c r="O27" s="41"/>
      <c r="P27" s="41"/>
    </row>
    <row r="28" spans="1:16" ht="15" customHeight="1">
      <c r="A28" s="355" t="s">
        <v>7</v>
      </c>
      <c r="B28" s="356"/>
      <c r="C28" s="357" t="s">
        <v>8</v>
      </c>
      <c r="D28" s="358"/>
      <c r="E28" s="41"/>
      <c r="F28" s="353"/>
      <c r="G28" s="375"/>
      <c r="H28" s="41"/>
      <c r="I28" s="41"/>
      <c r="J28" s="41"/>
      <c r="K28" s="41"/>
      <c r="L28" s="41"/>
      <c r="M28" s="41"/>
      <c r="N28" s="41"/>
      <c r="O28" s="41"/>
      <c r="P28" s="41"/>
    </row>
    <row r="29" spans="1:16" ht="30" customHeight="1">
      <c r="A29" s="41"/>
      <c r="B29" s="41"/>
      <c r="C29" s="41"/>
      <c r="D29" s="41"/>
      <c r="E29" s="41"/>
      <c r="F29" s="366"/>
      <c r="G29" s="363"/>
      <c r="H29" s="41"/>
      <c r="I29" s="41"/>
      <c r="J29" s="41"/>
      <c r="K29" s="41"/>
      <c r="L29" s="41"/>
      <c r="M29" s="41"/>
      <c r="N29" s="41"/>
      <c r="O29" s="41"/>
      <c r="P29" s="41"/>
    </row>
    <row r="30" spans="1:16" s="42" customFormat="1" ht="30" customHeight="1">
      <c r="A30" s="376" t="s">
        <v>142</v>
      </c>
      <c r="B30" s="377"/>
      <c r="C30" s="378"/>
      <c r="D30" s="379"/>
      <c r="E30" s="87"/>
      <c r="F30" s="366"/>
      <c r="G30" s="363"/>
      <c r="H30" s="87"/>
      <c r="I30" s="87"/>
      <c r="J30" s="87"/>
      <c r="K30" s="87"/>
      <c r="L30" s="87"/>
      <c r="M30" s="87"/>
      <c r="N30" s="87"/>
      <c r="O30" s="87"/>
      <c r="P30" s="87"/>
    </row>
    <row r="31" spans="1:16" s="42" customFormat="1" ht="30" customHeight="1">
      <c r="A31" s="380" t="str">
        <f>IF(+D28&gt;=0.9,"Platinum",IF(+D27&gt;=0.8,"Gold",IF(+D26&gt;=0.65,"Silver",IF(+D25&gt;=0.5,"Bronze",IF(+D24&gt;=0,"Registered")))))</f>
        <v>Registered</v>
      </c>
      <c r="B31" s="381"/>
      <c r="C31" s="378"/>
      <c r="D31" s="379"/>
      <c r="E31" s="87"/>
      <c r="F31" s="366"/>
      <c r="G31" s="363"/>
      <c r="H31" s="87"/>
      <c r="I31" s="87"/>
      <c r="J31" s="87"/>
      <c r="K31" s="87"/>
      <c r="L31" s="87"/>
      <c r="M31" s="87"/>
      <c r="N31" s="87"/>
      <c r="O31" s="87"/>
      <c r="P31" s="87"/>
    </row>
    <row r="32" spans="1:16" ht="30.75" customHeight="1">
      <c r="A32" s="41"/>
      <c r="B32" s="41"/>
      <c r="C32" s="41"/>
      <c r="D32" s="41"/>
      <c r="E32" s="41"/>
      <c r="F32" s="364"/>
      <c r="G32" s="364"/>
      <c r="H32" s="41"/>
      <c r="I32" s="41"/>
      <c r="J32" s="41"/>
      <c r="K32" s="41"/>
      <c r="L32" s="41"/>
      <c r="M32" s="41"/>
      <c r="N32" s="41"/>
      <c r="O32" s="41"/>
      <c r="P32" s="41"/>
    </row>
    <row r="33" spans="1:16" ht="15.75" customHeight="1">
      <c r="A33" s="41"/>
      <c r="B33" s="41"/>
      <c r="C33" s="41"/>
      <c r="D33" s="41"/>
      <c r="E33" s="41"/>
      <c r="F33" s="364"/>
      <c r="G33" s="364"/>
      <c r="H33" s="41"/>
      <c r="I33" s="41"/>
      <c r="J33" s="41"/>
      <c r="K33" s="41"/>
      <c r="L33" s="41"/>
      <c r="M33" s="41"/>
      <c r="N33" s="41"/>
      <c r="O33" s="41"/>
      <c r="P33" s="41"/>
    </row>
    <row r="34" spans="1:16" ht="138" customHeight="1">
      <c r="A34" s="41"/>
      <c r="B34" s="41"/>
      <c r="C34" s="41"/>
      <c r="D34" s="41"/>
      <c r="E34" s="41"/>
      <c r="F34" s="365"/>
      <c r="G34" s="365"/>
      <c r="H34" s="41"/>
      <c r="I34" s="41"/>
      <c r="J34" s="41"/>
      <c r="K34" s="41"/>
      <c r="L34" s="41"/>
      <c r="M34" s="41"/>
      <c r="N34" s="41"/>
      <c r="O34" s="41"/>
      <c r="P34" s="41"/>
    </row>
    <row r="35" spans="1:16" ht="15" customHeight="1">
      <c r="A35" s="41"/>
      <c r="B35" s="41"/>
      <c r="C35" s="41"/>
      <c r="D35" s="41"/>
      <c r="E35" s="41"/>
      <c r="F35" s="41"/>
      <c r="G35" s="41"/>
      <c r="H35" s="41"/>
      <c r="I35" s="41"/>
      <c r="J35" s="41"/>
      <c r="K35" s="41"/>
      <c r="L35" s="41"/>
      <c r="M35" s="41"/>
      <c r="N35" s="41"/>
      <c r="O35" s="41"/>
      <c r="P35" s="41"/>
    </row>
    <row r="36" spans="1:16" ht="13.5" customHeight="1">
      <c r="A36" s="41"/>
      <c r="B36" s="41"/>
      <c r="C36" s="41"/>
      <c r="D36" s="41"/>
      <c r="E36" s="41"/>
      <c r="F36" s="41"/>
      <c r="G36" s="41"/>
      <c r="H36" s="41"/>
      <c r="I36" s="41"/>
      <c r="J36" s="41"/>
      <c r="K36" s="41"/>
      <c r="L36" s="41"/>
      <c r="M36" s="41"/>
      <c r="N36" s="41"/>
      <c r="O36" s="41"/>
      <c r="P36" s="41"/>
    </row>
    <row r="37" spans="1:16" ht="13.5" customHeight="1">
      <c r="A37" s="41"/>
      <c r="B37" s="41"/>
      <c r="C37" s="41"/>
      <c r="D37" s="41"/>
      <c r="E37" s="41"/>
      <c r="F37" s="41"/>
      <c r="G37" s="41"/>
      <c r="H37" s="41"/>
      <c r="I37" s="41"/>
      <c r="J37" s="41"/>
      <c r="K37" s="41"/>
      <c r="L37" s="41"/>
      <c r="M37" s="41"/>
      <c r="N37" s="41"/>
      <c r="O37" s="41"/>
      <c r="P37" s="41"/>
    </row>
    <row r="38" spans="1:16" ht="13.5" customHeight="1">
      <c r="A38" s="41"/>
      <c r="B38" s="41"/>
      <c r="C38" s="41"/>
      <c r="D38" s="41"/>
      <c r="E38" s="41"/>
      <c r="F38" s="41"/>
      <c r="G38" s="41"/>
      <c r="H38" s="41"/>
      <c r="I38" s="41"/>
      <c r="J38" s="41"/>
      <c r="K38" s="41"/>
      <c r="L38" s="41"/>
      <c r="M38" s="41"/>
      <c r="N38" s="41"/>
      <c r="O38" s="41"/>
      <c r="P38" s="41"/>
    </row>
    <row r="39" spans="1:16" ht="15" customHeight="1">
      <c r="A39" s="243" t="s">
        <v>104</v>
      </c>
      <c r="B39" s="41"/>
      <c r="C39" s="41"/>
      <c r="D39" s="41"/>
      <c r="E39" s="41"/>
      <c r="F39" s="41"/>
      <c r="G39" s="41"/>
      <c r="H39" s="41"/>
      <c r="I39" s="41"/>
      <c r="J39" s="41"/>
      <c r="K39" s="41"/>
      <c r="L39" s="41"/>
      <c r="M39" s="41"/>
      <c r="N39" s="41"/>
      <c r="O39" s="41"/>
      <c r="P39" s="41"/>
    </row>
  </sheetData>
  <mergeCells count="36">
    <mergeCell ref="F5:G5"/>
    <mergeCell ref="D2:G4"/>
    <mergeCell ref="G29:G34"/>
    <mergeCell ref="F29:F34"/>
    <mergeCell ref="A23:B23"/>
    <mergeCell ref="F17:F18"/>
    <mergeCell ref="G17:G18"/>
    <mergeCell ref="C23:D23"/>
    <mergeCell ref="A22:D22"/>
    <mergeCell ref="G19:G20"/>
    <mergeCell ref="F19:F20"/>
    <mergeCell ref="F22:F28"/>
    <mergeCell ref="G22:G28"/>
    <mergeCell ref="A30:D30"/>
    <mergeCell ref="A31:D31"/>
    <mergeCell ref="A8:G8"/>
    <mergeCell ref="A27:B27"/>
    <mergeCell ref="A28:B28"/>
    <mergeCell ref="C25:D25"/>
    <mergeCell ref="A24:B24"/>
    <mergeCell ref="C24:D24"/>
    <mergeCell ref="C27:D27"/>
    <mergeCell ref="C26:D26"/>
    <mergeCell ref="C28:D28"/>
    <mergeCell ref="A26:B26"/>
    <mergeCell ref="A25:B25"/>
    <mergeCell ref="F10:G10"/>
    <mergeCell ref="A9:D9"/>
    <mergeCell ref="F9:G9"/>
    <mergeCell ref="G13:G14"/>
    <mergeCell ref="F15:F16"/>
    <mergeCell ref="G15:G16"/>
    <mergeCell ref="A10:D10"/>
    <mergeCell ref="F11:F12"/>
    <mergeCell ref="G11:G12"/>
    <mergeCell ref="F13:F14"/>
  </mergeCells>
  <pageMargins left="0.7" right="0.7" top="0.75" bottom="0.75" header="0.3" footer="0.3"/>
  <pageSetup scale="70" orientation="landscape" r:id="rId1"/>
  <rowBreaks count="1" manualBreakCount="1">
    <brk id="31" max="7" man="1"/>
  </rowBreaks>
  <colBreaks count="1" manualBreakCount="1">
    <brk id="8" max="5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0"/>
  <sheetViews>
    <sheetView showGridLines="0" topLeftCell="A7" zoomScale="110" zoomScaleNormal="110" zoomScalePageLayoutView="110" workbookViewId="0">
      <selection activeCell="B9" sqref="B9"/>
    </sheetView>
  </sheetViews>
  <sheetFormatPr defaultColWidth="17.28515625" defaultRowHeight="15.75" customHeight="1"/>
  <cols>
    <col min="1" max="1" width="4.7109375" style="2" customWidth="1"/>
    <col min="2" max="2" width="100.7109375" style="2" customWidth="1"/>
    <col min="3" max="5" width="6.7109375" style="2" customWidth="1"/>
    <col min="6" max="7" width="12.7109375" style="2" customWidth="1"/>
    <col min="8" max="8" width="8.7109375" style="155" hidden="1" customWidth="1"/>
    <col min="9" max="9" width="25.7109375" style="90" customWidth="1"/>
    <col min="10" max="19" width="8.85546875" style="2" customWidth="1"/>
    <col min="20" max="16384" width="17.28515625" style="2"/>
  </cols>
  <sheetData>
    <row r="1" spans="1:19" ht="15.75" customHeight="1">
      <c r="A1" s="1"/>
      <c r="B1" s="1"/>
      <c r="C1" s="1"/>
      <c r="D1" s="1"/>
      <c r="E1" s="1"/>
      <c r="F1" s="1"/>
      <c r="G1" s="1"/>
      <c r="H1" s="156"/>
      <c r="I1" s="49"/>
      <c r="J1" s="1"/>
      <c r="K1" s="1"/>
      <c r="L1" s="1"/>
      <c r="M1" s="1"/>
      <c r="N1" s="1"/>
      <c r="O1" s="1"/>
      <c r="P1" s="1"/>
      <c r="Q1" s="1"/>
      <c r="R1" s="1"/>
      <c r="S1" s="1"/>
    </row>
    <row r="2" spans="1:19" ht="15.75" customHeight="1">
      <c r="A2" s="3"/>
      <c r="B2" s="4"/>
      <c r="C2" s="4"/>
      <c r="D2" s="4"/>
      <c r="E2" s="4"/>
      <c r="F2" s="4"/>
      <c r="G2" s="4"/>
      <c r="H2" s="185"/>
      <c r="I2" s="50"/>
      <c r="J2" s="4"/>
      <c r="K2" s="4"/>
      <c r="L2" s="4"/>
      <c r="M2" s="4"/>
      <c r="N2" s="4"/>
      <c r="O2" s="4"/>
      <c r="P2" s="4"/>
      <c r="Q2" s="4"/>
      <c r="R2" s="4"/>
      <c r="S2" s="4"/>
    </row>
    <row r="3" spans="1:19" ht="15" customHeight="1">
      <c r="A3" s="3"/>
      <c r="B3" s="4"/>
      <c r="C3" s="4"/>
      <c r="D3" s="4"/>
      <c r="E3" s="4"/>
      <c r="F3" s="4"/>
      <c r="G3" s="4"/>
      <c r="H3" s="185"/>
      <c r="I3" s="50"/>
      <c r="J3" s="4"/>
      <c r="K3" s="4"/>
      <c r="L3" s="4"/>
      <c r="M3" s="4"/>
      <c r="N3" s="4"/>
      <c r="O3" s="4"/>
      <c r="P3" s="4"/>
      <c r="Q3" s="4"/>
      <c r="R3" s="4"/>
      <c r="S3" s="4"/>
    </row>
    <row r="4" spans="1:19" ht="43.5" customHeight="1">
      <c r="A4" s="3"/>
      <c r="B4" s="4"/>
      <c r="C4" s="4"/>
      <c r="D4" s="4"/>
      <c r="E4" s="4"/>
      <c r="F4" s="4"/>
      <c r="G4" s="4"/>
      <c r="H4" s="185"/>
      <c r="I4" s="50"/>
      <c r="J4" s="4"/>
      <c r="K4" s="4"/>
      <c r="L4" s="4"/>
      <c r="M4" s="4"/>
      <c r="N4" s="4"/>
      <c r="O4" s="4"/>
      <c r="P4" s="4"/>
      <c r="Q4" s="4"/>
      <c r="R4" s="4"/>
      <c r="S4" s="4"/>
    </row>
    <row r="5" spans="1:19" ht="27" customHeight="1">
      <c r="A5" s="6" t="s">
        <v>98</v>
      </c>
      <c r="B5" s="7"/>
      <c r="C5" s="7"/>
      <c r="D5" s="7"/>
      <c r="E5" s="7"/>
      <c r="F5" s="7"/>
      <c r="G5" s="7"/>
      <c r="H5" s="185"/>
      <c r="I5" s="51"/>
      <c r="J5" s="7"/>
      <c r="K5" s="4"/>
      <c r="L5" s="4"/>
      <c r="M5" s="4"/>
      <c r="N5" s="4"/>
      <c r="O5" s="4"/>
      <c r="P5" s="4"/>
      <c r="Q5" s="4"/>
      <c r="R5" s="4"/>
      <c r="S5" s="4"/>
    </row>
    <row r="6" spans="1:19" ht="39.950000000000003" customHeight="1">
      <c r="A6" s="384" t="s">
        <v>140</v>
      </c>
      <c r="B6" s="384"/>
      <c r="C6" s="384"/>
      <c r="D6" s="384"/>
      <c r="E6" s="384"/>
      <c r="F6" s="384"/>
      <c r="G6" s="384"/>
      <c r="H6" s="185"/>
      <c r="I6" s="51"/>
      <c r="J6" s="7"/>
      <c r="K6" s="7"/>
      <c r="L6" s="7"/>
      <c r="M6" s="7"/>
      <c r="N6" s="7"/>
      <c r="O6" s="7"/>
      <c r="P6" s="7"/>
      <c r="Q6" s="7"/>
      <c r="R6" s="7"/>
      <c r="S6" s="7"/>
    </row>
    <row r="7" spans="1:19" s="10" customFormat="1" ht="30" customHeight="1">
      <c r="A7" s="391" t="s">
        <v>120</v>
      </c>
      <c r="B7" s="392"/>
      <c r="C7" s="108" t="s">
        <v>102</v>
      </c>
      <c r="D7" s="109" t="s">
        <v>103</v>
      </c>
      <c r="E7" s="108" t="s">
        <v>9</v>
      </c>
      <c r="F7" s="109" t="s">
        <v>92</v>
      </c>
      <c r="G7" s="172" t="s">
        <v>93</v>
      </c>
      <c r="H7" s="184" t="s">
        <v>10</v>
      </c>
      <c r="I7" s="110" t="s">
        <v>130</v>
      </c>
      <c r="J7" s="8"/>
      <c r="K7" s="9"/>
      <c r="L7" s="9"/>
      <c r="M7" s="9"/>
      <c r="N7" s="9"/>
      <c r="O7" s="9"/>
      <c r="P7" s="9"/>
      <c r="Q7" s="9"/>
      <c r="R7" s="9"/>
      <c r="S7" s="9"/>
    </row>
    <row r="8" spans="1:19" ht="30" customHeight="1">
      <c r="A8" s="11" t="s">
        <v>13</v>
      </c>
      <c r="B8" s="12" t="s">
        <v>151</v>
      </c>
      <c r="C8" s="294"/>
      <c r="D8" s="295"/>
      <c r="E8" s="295"/>
      <c r="F8" s="13" t="str">
        <f>IF(E8&lt;&gt;"x",IF(+C8="x",+H8,"0"),"N/A")</f>
        <v>0</v>
      </c>
      <c r="G8" s="14">
        <v>1</v>
      </c>
      <c r="H8" s="15">
        <v>2</v>
      </c>
      <c r="I8" s="306"/>
      <c r="J8" s="16"/>
      <c r="K8" s="7"/>
      <c r="L8" s="4"/>
      <c r="M8" s="4"/>
      <c r="N8" s="4"/>
      <c r="O8" s="4"/>
      <c r="P8" s="4"/>
      <c r="Q8" s="4"/>
      <c r="R8" s="4"/>
      <c r="S8" s="4"/>
    </row>
    <row r="9" spans="1:19" ht="30" customHeight="1">
      <c r="A9" s="17" t="s">
        <v>14</v>
      </c>
      <c r="B9" s="18" t="s">
        <v>152</v>
      </c>
      <c r="C9" s="19"/>
      <c r="D9" s="20"/>
      <c r="E9" s="20"/>
      <c r="F9" s="21">
        <f>IF(E9&lt;&gt;"x",IF(+C9="x",+G9,0),"N/A")</f>
        <v>0</v>
      </c>
      <c r="G9" s="22">
        <f>IF(+E9="x","N/A",+H9)</f>
        <v>3</v>
      </c>
      <c r="H9" s="23">
        <v>3</v>
      </c>
      <c r="I9" s="308"/>
      <c r="J9" s="16"/>
      <c r="K9" s="7"/>
      <c r="L9" s="4"/>
      <c r="M9" s="4"/>
      <c r="N9" s="4"/>
      <c r="O9" s="4"/>
      <c r="P9" s="4"/>
      <c r="Q9" s="4"/>
      <c r="R9" s="4"/>
      <c r="S9" s="4"/>
    </row>
    <row r="10" spans="1:19" ht="30" customHeight="1">
      <c r="A10" s="324" t="s">
        <v>15</v>
      </c>
      <c r="B10" s="24" t="s">
        <v>149</v>
      </c>
      <c r="C10" s="293"/>
      <c r="D10" s="35"/>
      <c r="E10" s="35"/>
      <c r="F10" s="289">
        <f>IF(E10&lt;&gt;"x",IF(+C10="x",+G10,0),"N/A")</f>
        <v>0</v>
      </c>
      <c r="G10" s="28">
        <f>IF(E10="x","N/A",H10)</f>
        <v>2</v>
      </c>
      <c r="H10" s="29">
        <v>2</v>
      </c>
      <c r="I10" s="309"/>
      <c r="J10" s="16"/>
      <c r="K10" s="7"/>
      <c r="L10" s="4"/>
      <c r="M10" s="4"/>
      <c r="N10" s="4"/>
      <c r="O10" s="4"/>
      <c r="P10" s="4"/>
      <c r="Q10" s="4"/>
      <c r="R10" s="4"/>
      <c r="S10" s="4"/>
    </row>
    <row r="11" spans="1:19" ht="30" customHeight="1">
      <c r="A11" s="17" t="s">
        <v>16</v>
      </c>
      <c r="B11" s="115" t="s">
        <v>145</v>
      </c>
      <c r="C11" s="19"/>
      <c r="D11" s="20"/>
      <c r="E11" s="20"/>
      <c r="F11" s="21">
        <f t="shared" ref="F11:F17" si="0">IF(E11&lt;&gt;"x",IF(+C11="x",+G11,0),"N/A")</f>
        <v>0</v>
      </c>
      <c r="G11" s="22">
        <v>2</v>
      </c>
      <c r="H11" s="186">
        <v>1</v>
      </c>
      <c r="I11" s="74"/>
      <c r="J11" s="16"/>
      <c r="K11" s="7"/>
      <c r="L11" s="4"/>
      <c r="M11" s="4"/>
      <c r="N11" s="4"/>
      <c r="O11" s="4"/>
      <c r="P11" s="4"/>
      <c r="Q11" s="4"/>
      <c r="R11" s="4"/>
      <c r="S11" s="4"/>
    </row>
    <row r="12" spans="1:19" ht="30" customHeight="1">
      <c r="A12" s="30" t="s">
        <v>17</v>
      </c>
      <c r="B12" s="179" t="s">
        <v>153</v>
      </c>
      <c r="C12" s="25"/>
      <c r="D12" s="26"/>
      <c r="E12" s="26"/>
      <c r="F12" s="27">
        <f t="shared" si="0"/>
        <v>0</v>
      </c>
      <c r="G12" s="31">
        <f t="shared" ref="G12:G16" si="1">IF(+E12="x","N/A",+H12)</f>
        <v>1</v>
      </c>
      <c r="H12" s="23">
        <v>1</v>
      </c>
      <c r="I12" s="76"/>
      <c r="J12" s="16"/>
      <c r="K12" s="7"/>
      <c r="L12" s="4"/>
      <c r="M12" s="4"/>
      <c r="N12" s="4"/>
      <c r="O12" s="4"/>
      <c r="P12" s="4"/>
      <c r="Q12" s="4"/>
      <c r="R12" s="4"/>
      <c r="S12" s="4"/>
    </row>
    <row r="13" spans="1:19" ht="30" customHeight="1">
      <c r="A13" s="17" t="s">
        <v>18</v>
      </c>
      <c r="B13" s="207" t="s">
        <v>150</v>
      </c>
      <c r="C13" s="19"/>
      <c r="D13" s="20"/>
      <c r="E13" s="20"/>
      <c r="F13" s="21">
        <f t="shared" si="0"/>
        <v>0</v>
      </c>
      <c r="G13" s="22">
        <f t="shared" si="1"/>
        <v>1</v>
      </c>
      <c r="H13" s="29">
        <v>1</v>
      </c>
      <c r="I13" s="78"/>
      <c r="J13" s="16"/>
      <c r="K13" s="7"/>
      <c r="L13" s="4"/>
      <c r="M13" s="4"/>
      <c r="N13" s="4"/>
      <c r="O13" s="4"/>
      <c r="P13" s="4"/>
      <c r="Q13" s="4"/>
      <c r="R13" s="4"/>
      <c r="S13" s="4"/>
    </row>
    <row r="14" spans="1:19" ht="34.5" customHeight="1">
      <c r="A14" s="30" t="s">
        <v>19</v>
      </c>
      <c r="B14" s="179" t="s">
        <v>144</v>
      </c>
      <c r="C14" s="25"/>
      <c r="D14" s="26"/>
      <c r="E14" s="26"/>
      <c r="F14" s="32">
        <f t="shared" si="0"/>
        <v>0</v>
      </c>
      <c r="G14" s="31">
        <v>1</v>
      </c>
      <c r="H14" s="23">
        <v>2</v>
      </c>
      <c r="I14" s="76"/>
      <c r="J14" s="16"/>
      <c r="K14" s="7"/>
      <c r="L14" s="4"/>
      <c r="M14" s="4"/>
      <c r="N14" s="4"/>
      <c r="O14" s="4"/>
      <c r="P14" s="4"/>
      <c r="Q14" s="4"/>
      <c r="R14" s="4"/>
      <c r="S14" s="4"/>
    </row>
    <row r="15" spans="1:19" ht="33.75" customHeight="1">
      <c r="A15" s="17" t="s">
        <v>20</v>
      </c>
      <c r="B15" s="115" t="s">
        <v>146</v>
      </c>
      <c r="C15" s="19"/>
      <c r="D15" s="20"/>
      <c r="E15" s="20"/>
      <c r="F15" s="21">
        <f t="shared" si="0"/>
        <v>0</v>
      </c>
      <c r="G15" s="22">
        <f t="shared" si="1"/>
        <v>2</v>
      </c>
      <c r="H15" s="29">
        <v>2</v>
      </c>
      <c r="I15" s="74"/>
      <c r="J15" s="16"/>
      <c r="K15" s="7"/>
      <c r="L15" s="4"/>
      <c r="M15" s="4"/>
      <c r="N15" s="4"/>
      <c r="O15" s="4"/>
      <c r="P15" s="4"/>
      <c r="Q15" s="4"/>
      <c r="R15" s="4"/>
      <c r="S15" s="4"/>
    </row>
    <row r="16" spans="1:19" ht="30" customHeight="1">
      <c r="A16" s="30" t="s">
        <v>21</v>
      </c>
      <c r="B16" s="12" t="s">
        <v>154</v>
      </c>
      <c r="C16" s="25"/>
      <c r="D16" s="26"/>
      <c r="E16" s="26"/>
      <c r="F16" s="32">
        <f t="shared" si="0"/>
        <v>0</v>
      </c>
      <c r="G16" s="31">
        <f t="shared" si="1"/>
        <v>1</v>
      </c>
      <c r="H16" s="23">
        <v>1</v>
      </c>
      <c r="I16" s="306"/>
      <c r="J16" s="16"/>
      <c r="K16" s="7"/>
      <c r="L16" s="4"/>
      <c r="M16" s="4"/>
      <c r="N16" s="4"/>
      <c r="O16" s="4"/>
      <c r="P16" s="4"/>
      <c r="Q16" s="4"/>
      <c r="R16" s="4"/>
      <c r="S16" s="4"/>
    </row>
    <row r="17" spans="1:19" ht="30" customHeight="1">
      <c r="A17" s="17" t="s">
        <v>22</v>
      </c>
      <c r="B17" s="115" t="s">
        <v>164</v>
      </c>
      <c r="C17" s="19"/>
      <c r="D17" s="20"/>
      <c r="E17" s="20"/>
      <c r="F17" s="21">
        <f t="shared" si="0"/>
        <v>0</v>
      </c>
      <c r="G17" s="22">
        <v>3</v>
      </c>
      <c r="H17" s="29">
        <v>2</v>
      </c>
      <c r="I17" s="81"/>
      <c r="J17" s="16"/>
      <c r="K17" s="7"/>
      <c r="L17" s="4"/>
      <c r="M17" s="4"/>
      <c r="N17" s="4"/>
      <c r="O17" s="4"/>
      <c r="P17" s="4"/>
      <c r="Q17" s="4"/>
      <c r="R17" s="4"/>
      <c r="S17" s="4"/>
    </row>
    <row r="18" spans="1:19" s="229" customFormat="1" ht="9.9499999999999993" customHeight="1">
      <c r="A18" s="222"/>
      <c r="B18" s="223"/>
      <c r="C18" s="224"/>
      <c r="D18" s="224"/>
      <c r="E18" s="225"/>
      <c r="F18" s="226"/>
      <c r="G18" s="234"/>
      <c r="H18" s="227"/>
      <c r="I18" s="246"/>
      <c r="J18" s="228"/>
      <c r="K18" s="228"/>
      <c r="L18" s="228"/>
      <c r="M18" s="228"/>
      <c r="N18" s="228"/>
      <c r="O18" s="228"/>
      <c r="P18" s="228"/>
      <c r="Q18" s="228"/>
      <c r="R18" s="228"/>
    </row>
    <row r="19" spans="1:19" s="221" customFormat="1" ht="30" customHeight="1">
      <c r="A19" s="230" t="s">
        <v>99</v>
      </c>
      <c r="B19" s="231"/>
      <c r="C19" s="388" t="s">
        <v>100</v>
      </c>
      <c r="D19" s="389"/>
      <c r="E19" s="390"/>
      <c r="F19" s="235">
        <f>SUM(F8:F17)</f>
        <v>0</v>
      </c>
      <c r="G19" s="235">
        <f>SUM(G8:G17)</f>
        <v>17</v>
      </c>
      <c r="H19" s="245">
        <f>SUM(H8:H17)</f>
        <v>17</v>
      </c>
      <c r="I19" s="89"/>
      <c r="J19" s="220"/>
      <c r="K19" s="220"/>
      <c r="L19" s="3"/>
      <c r="M19" s="3"/>
      <c r="N19" s="3"/>
      <c r="O19" s="3"/>
      <c r="P19" s="3"/>
      <c r="Q19" s="3"/>
      <c r="R19" s="3"/>
      <c r="S19" s="3"/>
    </row>
    <row r="20" spans="1:19" ht="34.5" customHeight="1">
      <c r="A20" s="385" t="s">
        <v>114</v>
      </c>
      <c r="B20" s="356"/>
      <c r="C20" s="356"/>
      <c r="D20" s="356"/>
      <c r="E20" s="356"/>
      <c r="F20" s="356"/>
      <c r="G20" s="356"/>
      <c r="H20" s="187"/>
      <c r="I20" s="89"/>
      <c r="J20" s="7"/>
      <c r="K20" s="4"/>
      <c r="L20" s="4"/>
      <c r="M20" s="4"/>
      <c r="N20" s="4"/>
      <c r="O20" s="4"/>
      <c r="P20" s="4"/>
      <c r="Q20" s="4"/>
      <c r="R20" s="4"/>
      <c r="S20" s="4"/>
    </row>
    <row r="21" spans="1:19" ht="15">
      <c r="A21" s="386"/>
      <c r="B21" s="358"/>
      <c r="C21" s="358"/>
      <c r="D21" s="358"/>
      <c r="E21" s="358"/>
      <c r="F21" s="358"/>
      <c r="G21" s="358"/>
      <c r="H21" s="187"/>
      <c r="I21" s="88"/>
      <c r="J21" s="7"/>
      <c r="K21" s="4"/>
      <c r="L21" s="4"/>
      <c r="M21" s="4" t="s">
        <v>12</v>
      </c>
      <c r="N21" s="4"/>
      <c r="O21" s="4"/>
      <c r="P21" s="4"/>
      <c r="Q21" s="4"/>
      <c r="R21" s="4"/>
      <c r="S21" s="4"/>
    </row>
    <row r="22" spans="1:19" ht="15">
      <c r="A22" s="358"/>
      <c r="B22" s="358"/>
      <c r="C22" s="358"/>
      <c r="D22" s="358"/>
      <c r="E22" s="358"/>
      <c r="F22" s="358"/>
      <c r="G22" s="358"/>
      <c r="H22" s="187"/>
      <c r="J22" s="7"/>
      <c r="K22" s="4"/>
      <c r="L22" s="4"/>
      <c r="M22" s="4"/>
      <c r="N22" s="4"/>
      <c r="O22" s="4"/>
      <c r="P22" s="4"/>
      <c r="Q22" s="4"/>
      <c r="R22" s="4"/>
      <c r="S22" s="4"/>
    </row>
    <row r="23" spans="1:19" ht="15">
      <c r="A23" s="358"/>
      <c r="B23" s="358"/>
      <c r="C23" s="358"/>
      <c r="D23" s="358"/>
      <c r="E23" s="358"/>
      <c r="F23" s="358"/>
      <c r="G23" s="358"/>
      <c r="H23" s="187"/>
      <c r="J23" s="7"/>
      <c r="K23" s="4"/>
      <c r="L23" s="4"/>
      <c r="M23" s="4"/>
      <c r="N23" s="4"/>
      <c r="O23" s="4"/>
      <c r="P23" s="4"/>
      <c r="Q23" s="4"/>
      <c r="R23" s="4"/>
      <c r="S23" s="4"/>
    </row>
    <row r="24" spans="1:19" ht="18" customHeight="1">
      <c r="A24" s="387"/>
      <c r="B24" s="387"/>
      <c r="C24" s="387"/>
      <c r="D24" s="387"/>
      <c r="E24" s="387"/>
      <c r="F24" s="387"/>
      <c r="G24" s="387"/>
      <c r="H24" s="187"/>
      <c r="J24" s="7"/>
      <c r="K24" s="4"/>
      <c r="L24" s="4"/>
      <c r="M24" s="4"/>
      <c r="N24" s="4"/>
      <c r="O24" s="4"/>
      <c r="P24" s="4"/>
      <c r="Q24" s="4"/>
      <c r="R24" s="4"/>
      <c r="S24" s="4"/>
    </row>
    <row r="25" spans="1:19" ht="18" customHeight="1">
      <c r="A25" s="39"/>
      <c r="B25" s="39"/>
      <c r="C25" s="39"/>
      <c r="D25" s="39"/>
      <c r="E25" s="39"/>
      <c r="F25" s="39"/>
      <c r="G25" s="5"/>
      <c r="H25" s="188"/>
      <c r="J25" s="7"/>
      <c r="K25" s="4"/>
      <c r="L25" s="4"/>
      <c r="M25" s="4"/>
      <c r="N25" s="4"/>
      <c r="O25" s="4"/>
      <c r="P25" s="4"/>
      <c r="Q25" s="4"/>
      <c r="R25" s="4"/>
      <c r="S25" s="4"/>
    </row>
    <row r="26" spans="1:19" ht="15" customHeight="1">
      <c r="G26" s="40"/>
      <c r="H26" s="188"/>
      <c r="J26" s="7"/>
      <c r="K26" s="4"/>
      <c r="L26" s="4"/>
      <c r="M26" s="4"/>
      <c r="N26" s="4"/>
      <c r="O26" s="4"/>
      <c r="P26" s="4"/>
      <c r="Q26" s="4"/>
      <c r="R26" s="4"/>
      <c r="S26" s="4"/>
    </row>
    <row r="27" spans="1:19" ht="15.75" customHeight="1">
      <c r="J27" s="7"/>
      <c r="K27" s="4"/>
      <c r="L27" s="4"/>
      <c r="M27" s="4"/>
      <c r="N27" s="4"/>
      <c r="O27" s="4"/>
      <c r="P27" s="4"/>
      <c r="Q27" s="4"/>
      <c r="R27" s="4"/>
      <c r="S27" s="4"/>
    </row>
    <row r="28" spans="1:19" ht="15.75" customHeight="1">
      <c r="K28" s="4"/>
      <c r="L28" s="4"/>
      <c r="M28" s="4"/>
      <c r="N28" s="4"/>
      <c r="O28" s="4"/>
      <c r="P28" s="4"/>
      <c r="Q28" s="4"/>
      <c r="R28" s="4"/>
      <c r="S28" s="4"/>
    </row>
    <row r="29" spans="1:19" ht="16.5" customHeight="1">
      <c r="K29" s="4"/>
      <c r="L29" s="4"/>
      <c r="M29" s="4"/>
      <c r="N29" s="4"/>
      <c r="O29" s="4"/>
      <c r="P29" s="4"/>
      <c r="Q29" s="4"/>
      <c r="R29" s="4"/>
      <c r="S29" s="4"/>
    </row>
    <row r="30" spans="1:19" ht="16.5" customHeight="1">
      <c r="L30" s="4"/>
      <c r="M30" s="4"/>
      <c r="N30" s="4"/>
      <c r="O30" s="4"/>
      <c r="P30" s="4"/>
      <c r="Q30" s="4"/>
      <c r="R30" s="4"/>
      <c r="S30" s="4"/>
    </row>
  </sheetData>
  <mergeCells count="5">
    <mergeCell ref="A6:G6"/>
    <mergeCell ref="A20:G20"/>
    <mergeCell ref="A21:G24"/>
    <mergeCell ref="C19:E19"/>
    <mergeCell ref="A7:B7"/>
  </mergeCells>
  <pageMargins left="0.7" right="0.7" top="0.75" bottom="0.75" header="0.3" footer="0.3"/>
  <pageSetup scale="70" orientation="landscape" horizontalDpi="4294967292" verticalDpi="4294967292" r:id="rId1"/>
  <colBreaks count="1" manualBreakCount="1">
    <brk id="9" max="1048575" man="1"/>
  </colBreaks>
  <ignoredErrors>
    <ignoredError sqref="G10"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1"/>
  <sheetViews>
    <sheetView showGridLines="0" topLeftCell="A7" zoomScale="110" zoomScaleNormal="110" zoomScalePageLayoutView="110" workbookViewId="0">
      <selection activeCell="I8" sqref="I8"/>
    </sheetView>
  </sheetViews>
  <sheetFormatPr defaultColWidth="17.28515625" defaultRowHeight="12.75"/>
  <cols>
    <col min="1" max="1" width="4.7109375" style="2" customWidth="1"/>
    <col min="2" max="2" width="100.7109375" style="2" customWidth="1"/>
    <col min="3" max="5" width="6.7109375" style="2" customWidth="1"/>
    <col min="6" max="7" width="12.7109375" style="2" customWidth="1"/>
    <col min="8" max="8" width="8.7109375" style="2" hidden="1" customWidth="1"/>
    <col min="9" max="9" width="25.7109375" style="90" customWidth="1"/>
    <col min="10" max="18" width="8.85546875" style="2" customWidth="1"/>
    <col min="19" max="16384" width="17.28515625" style="2"/>
  </cols>
  <sheetData>
    <row r="1" spans="1:18" ht="15.75" customHeight="1">
      <c r="A1" s="1"/>
      <c r="B1" s="1"/>
      <c r="C1" s="1"/>
      <c r="D1" s="1"/>
      <c r="E1" s="1"/>
      <c r="F1" s="1"/>
      <c r="G1" s="1"/>
      <c r="H1" s="247"/>
      <c r="I1" s="49"/>
      <c r="J1" s="1"/>
      <c r="K1" s="1"/>
      <c r="L1" s="1"/>
      <c r="M1" s="1"/>
      <c r="N1" s="1"/>
      <c r="O1" s="1"/>
      <c r="P1" s="1"/>
      <c r="Q1" s="1"/>
      <c r="R1" s="1"/>
    </row>
    <row r="2" spans="1:18" ht="15.75" customHeight="1">
      <c r="A2" s="3"/>
      <c r="B2" s="4"/>
      <c r="C2" s="4"/>
      <c r="D2" s="4"/>
      <c r="E2" s="4"/>
      <c r="F2" s="4"/>
      <c r="G2" s="4"/>
      <c r="H2" s="7"/>
      <c r="I2" s="50"/>
      <c r="J2" s="4"/>
      <c r="K2" s="4"/>
      <c r="L2" s="4"/>
      <c r="M2" s="4"/>
      <c r="N2" s="4"/>
      <c r="O2" s="4"/>
      <c r="P2" s="4"/>
      <c r="Q2" s="4"/>
      <c r="R2" s="4"/>
    </row>
    <row r="3" spans="1:18" ht="15" customHeight="1">
      <c r="A3" s="3"/>
      <c r="B3" s="4"/>
      <c r="C3" s="4"/>
      <c r="D3" s="4"/>
      <c r="E3" s="4"/>
      <c r="F3" s="4"/>
      <c r="G3" s="4"/>
      <c r="H3" s="7"/>
      <c r="I3" s="50"/>
      <c r="J3" s="4"/>
      <c r="K3" s="4"/>
      <c r="L3" s="4"/>
      <c r="M3" s="4"/>
      <c r="N3" s="4"/>
      <c r="O3" s="4"/>
      <c r="P3" s="4"/>
      <c r="Q3" s="4"/>
      <c r="R3" s="4"/>
    </row>
    <row r="4" spans="1:18" ht="51" customHeight="1">
      <c r="A4" s="3"/>
      <c r="B4" s="4"/>
      <c r="C4" s="4"/>
      <c r="D4" s="4"/>
      <c r="E4" s="4"/>
      <c r="F4" s="4"/>
      <c r="G4" s="4"/>
      <c r="H4" s="7"/>
      <c r="I4" s="50"/>
      <c r="J4" s="4"/>
      <c r="K4" s="4"/>
      <c r="L4" s="4"/>
      <c r="M4" s="4"/>
      <c r="N4" s="4"/>
      <c r="O4" s="4"/>
      <c r="P4" s="4"/>
      <c r="Q4" s="4"/>
      <c r="R4" s="4"/>
    </row>
    <row r="5" spans="1:18" ht="27" customHeight="1">
      <c r="A5" s="6" t="s">
        <v>98</v>
      </c>
      <c r="B5" s="7"/>
      <c r="C5" s="7"/>
      <c r="D5" s="7"/>
      <c r="E5" s="7"/>
      <c r="F5" s="7"/>
      <c r="G5" s="7"/>
      <c r="H5" s="7"/>
      <c r="I5" s="51"/>
      <c r="J5" s="4"/>
      <c r="K5" s="4"/>
      <c r="L5" s="4"/>
      <c r="M5" s="4"/>
      <c r="N5" s="4"/>
      <c r="O5" s="4"/>
      <c r="P5" s="4"/>
      <c r="Q5" s="4"/>
      <c r="R5" s="4"/>
    </row>
    <row r="6" spans="1:18" ht="39.950000000000003" customHeight="1">
      <c r="A6" s="384" t="s">
        <v>140</v>
      </c>
      <c r="B6" s="384"/>
      <c r="C6" s="384"/>
      <c r="D6" s="384"/>
      <c r="E6" s="384"/>
      <c r="F6" s="384"/>
      <c r="G6" s="384"/>
      <c r="H6" s="7"/>
      <c r="I6" s="51"/>
      <c r="J6" s="7"/>
      <c r="K6" s="7"/>
      <c r="L6" s="7"/>
      <c r="M6" s="7"/>
      <c r="N6" s="7"/>
      <c r="O6" s="7"/>
      <c r="P6" s="7"/>
      <c r="Q6" s="7"/>
      <c r="R6" s="7"/>
    </row>
    <row r="7" spans="1:18" s="53" customFormat="1" ht="30" customHeight="1">
      <c r="A7" s="394" t="s">
        <v>139</v>
      </c>
      <c r="B7" s="394"/>
      <c r="C7" s="108" t="s">
        <v>102</v>
      </c>
      <c r="D7" s="109" t="s">
        <v>103</v>
      </c>
      <c r="E7" s="108" t="s">
        <v>9</v>
      </c>
      <c r="F7" s="109" t="s">
        <v>92</v>
      </c>
      <c r="G7" s="172" t="s">
        <v>93</v>
      </c>
      <c r="H7" s="184" t="s">
        <v>10</v>
      </c>
      <c r="I7" s="110" t="s">
        <v>130</v>
      </c>
      <c r="J7" s="52"/>
      <c r="K7" s="52"/>
      <c r="L7" s="52"/>
      <c r="M7" s="52"/>
      <c r="N7" s="52"/>
      <c r="O7" s="52"/>
      <c r="P7" s="52"/>
      <c r="Q7" s="52"/>
      <c r="R7" s="52"/>
    </row>
    <row r="8" spans="1:18" ht="44.25" customHeight="1">
      <c r="A8" s="325" t="s">
        <v>23</v>
      </c>
      <c r="B8" s="326" t="s">
        <v>155</v>
      </c>
      <c r="C8" s="61"/>
      <c r="D8" s="62"/>
      <c r="E8" s="62"/>
      <c r="F8" s="327" t="str">
        <f t="shared" ref="F8:F20" si="0">IF(G8&lt;&gt;"N/A",IF(C8="x",H8,"0"),"N/A")</f>
        <v>0</v>
      </c>
      <c r="G8" s="64">
        <v>1</v>
      </c>
      <c r="H8" s="58">
        <v>2</v>
      </c>
      <c r="I8" s="210" t="s">
        <v>147</v>
      </c>
      <c r="J8" s="41"/>
      <c r="K8" s="41"/>
      <c r="L8" s="41"/>
      <c r="M8" s="41"/>
      <c r="N8" s="41"/>
      <c r="O8" s="41"/>
      <c r="P8" s="41"/>
      <c r="Q8" s="41"/>
      <c r="R8" s="41"/>
    </row>
    <row r="9" spans="1:18" ht="36" customHeight="1">
      <c r="A9" s="65" t="s">
        <v>24</v>
      </c>
      <c r="B9" s="66" t="s">
        <v>156</v>
      </c>
      <c r="C9" s="67"/>
      <c r="D9" s="68"/>
      <c r="E9" s="68"/>
      <c r="F9" s="57" t="str">
        <f t="shared" si="0"/>
        <v>0</v>
      </c>
      <c r="G9" s="69">
        <v>1</v>
      </c>
      <c r="H9" s="58">
        <v>2</v>
      </c>
      <c r="I9" s="70"/>
      <c r="J9" s="41"/>
      <c r="K9" s="41"/>
      <c r="L9" s="41"/>
      <c r="M9" s="41"/>
      <c r="N9" s="41"/>
      <c r="O9" s="41"/>
      <c r="P9" s="41"/>
      <c r="Q9" s="41"/>
      <c r="R9" s="41"/>
    </row>
    <row r="10" spans="1:18" ht="38.25" customHeight="1">
      <c r="A10" s="59" t="s">
        <v>25</v>
      </c>
      <c r="B10" s="60" t="s">
        <v>141</v>
      </c>
      <c r="C10" s="71"/>
      <c r="D10" s="72"/>
      <c r="E10" s="72"/>
      <c r="F10" s="63" t="str">
        <f t="shared" si="0"/>
        <v>0</v>
      </c>
      <c r="G10" s="258">
        <v>3</v>
      </c>
      <c r="H10" s="259">
        <v>2</v>
      </c>
      <c r="I10" s="260"/>
      <c r="J10" s="41"/>
      <c r="K10" s="41"/>
      <c r="L10" s="41"/>
      <c r="M10" s="41"/>
      <c r="N10" s="41"/>
      <c r="O10" s="41"/>
      <c r="P10" s="41"/>
      <c r="Q10" s="41"/>
      <c r="R10" s="41"/>
    </row>
    <row r="11" spans="1:18" ht="30" customHeight="1">
      <c r="A11" s="65" t="s">
        <v>26</v>
      </c>
      <c r="B11" s="75" t="s">
        <v>157</v>
      </c>
      <c r="C11" s="67"/>
      <c r="D11" s="68"/>
      <c r="E11" s="68"/>
      <c r="F11" s="57" t="str">
        <f t="shared" si="0"/>
        <v>0</v>
      </c>
      <c r="G11" s="69">
        <v>2</v>
      </c>
      <c r="H11" s="58">
        <v>3</v>
      </c>
      <c r="I11" s="328"/>
      <c r="J11" s="41"/>
      <c r="K11" s="41"/>
      <c r="L11" s="41"/>
      <c r="M11" s="41"/>
      <c r="N11" s="41"/>
      <c r="O11" s="41"/>
      <c r="P11" s="41"/>
      <c r="Q11" s="41"/>
      <c r="R11" s="41"/>
    </row>
    <row r="12" spans="1:18" ht="30" customHeight="1">
      <c r="A12" s="59" t="s">
        <v>27</v>
      </c>
      <c r="B12" s="77" t="s">
        <v>116</v>
      </c>
      <c r="C12" s="71"/>
      <c r="D12" s="72"/>
      <c r="E12" s="72"/>
      <c r="F12" s="63" t="str">
        <f t="shared" si="0"/>
        <v>0</v>
      </c>
      <c r="G12" s="73">
        <v>2</v>
      </c>
      <c r="H12" s="58">
        <v>3</v>
      </c>
      <c r="I12" s="78"/>
      <c r="J12" s="41"/>
      <c r="K12" s="41"/>
      <c r="L12" s="41"/>
      <c r="M12" s="41"/>
      <c r="N12" s="41"/>
      <c r="O12" s="41"/>
      <c r="P12" s="41"/>
      <c r="Q12" s="41"/>
      <c r="R12" s="41"/>
    </row>
    <row r="13" spans="1:18" ht="43.5" customHeight="1">
      <c r="A13" s="65" t="s">
        <v>28</v>
      </c>
      <c r="B13" s="79" t="s">
        <v>190</v>
      </c>
      <c r="C13" s="67"/>
      <c r="D13" s="68"/>
      <c r="E13" s="68"/>
      <c r="F13" s="57" t="str">
        <f t="shared" si="0"/>
        <v>0</v>
      </c>
      <c r="G13" s="69">
        <v>3</v>
      </c>
      <c r="H13" s="58">
        <v>2</v>
      </c>
      <c r="I13" s="76"/>
      <c r="J13" s="41"/>
      <c r="K13" s="41"/>
      <c r="L13" s="41"/>
      <c r="M13" s="41"/>
      <c r="N13" s="41"/>
      <c r="O13" s="41"/>
      <c r="P13" s="41"/>
      <c r="Q13" s="41"/>
      <c r="R13" s="41"/>
    </row>
    <row r="14" spans="1:18" ht="30" customHeight="1">
      <c r="A14" s="59" t="s">
        <v>29</v>
      </c>
      <c r="B14" s="60" t="s">
        <v>163</v>
      </c>
      <c r="C14" s="71"/>
      <c r="D14" s="72"/>
      <c r="E14" s="72"/>
      <c r="F14" s="63" t="str">
        <f t="shared" si="0"/>
        <v>0</v>
      </c>
      <c r="G14" s="73">
        <f>IF(+E14="x","N/A",+H14)</f>
        <v>2</v>
      </c>
      <c r="H14" s="58">
        <v>2</v>
      </c>
      <c r="I14" s="74"/>
      <c r="J14" s="41"/>
      <c r="K14" s="41"/>
      <c r="L14" s="41"/>
      <c r="M14" s="41"/>
      <c r="N14" s="41"/>
      <c r="O14" s="41"/>
      <c r="P14" s="41"/>
      <c r="Q14" s="41"/>
      <c r="R14" s="41"/>
    </row>
    <row r="15" spans="1:18" ht="34.5" customHeight="1">
      <c r="A15" s="65" t="s">
        <v>30</v>
      </c>
      <c r="B15" s="75" t="s">
        <v>158</v>
      </c>
      <c r="C15" s="67"/>
      <c r="D15" s="68"/>
      <c r="E15" s="68"/>
      <c r="F15" s="57" t="str">
        <f t="shared" si="0"/>
        <v>0</v>
      </c>
      <c r="G15" s="69">
        <v>2</v>
      </c>
      <c r="H15" s="58">
        <v>2</v>
      </c>
      <c r="I15" s="80"/>
      <c r="J15" s="41"/>
      <c r="K15" s="41"/>
      <c r="L15" s="41"/>
      <c r="M15" s="41"/>
      <c r="N15" s="41"/>
      <c r="O15" s="41"/>
      <c r="P15" s="41"/>
      <c r="Q15" s="41"/>
      <c r="R15" s="41"/>
    </row>
    <row r="16" spans="1:18" ht="30" customHeight="1">
      <c r="A16" s="59" t="s">
        <v>31</v>
      </c>
      <c r="B16" s="77" t="s">
        <v>143</v>
      </c>
      <c r="C16" s="71"/>
      <c r="D16" s="72"/>
      <c r="E16" s="72"/>
      <c r="F16" s="63" t="str">
        <f t="shared" si="0"/>
        <v>0</v>
      </c>
      <c r="G16" s="73">
        <v>2</v>
      </c>
      <c r="H16" s="58">
        <v>1</v>
      </c>
      <c r="I16" s="81"/>
      <c r="J16" s="41"/>
      <c r="K16" s="41"/>
      <c r="L16" s="41"/>
      <c r="M16" s="41"/>
      <c r="N16" s="41"/>
      <c r="O16" s="41"/>
      <c r="P16" s="41"/>
      <c r="Q16" s="41"/>
      <c r="R16" s="41"/>
    </row>
    <row r="17" spans="1:18" ht="30" customHeight="1">
      <c r="A17" s="65" t="s">
        <v>32</v>
      </c>
      <c r="B17" s="75" t="s">
        <v>162</v>
      </c>
      <c r="C17" s="67"/>
      <c r="D17" s="68"/>
      <c r="E17" s="68"/>
      <c r="F17" s="57" t="str">
        <f t="shared" si="0"/>
        <v>0</v>
      </c>
      <c r="G17" s="82">
        <f>IF(+E17="x","N/A",+H17)</f>
        <v>2</v>
      </c>
      <c r="H17" s="58">
        <v>2</v>
      </c>
      <c r="I17" s="83"/>
      <c r="J17" s="41"/>
      <c r="K17" s="41"/>
      <c r="L17" s="41"/>
      <c r="M17" s="41"/>
      <c r="N17" s="41"/>
      <c r="O17" s="41"/>
      <c r="P17" s="41"/>
      <c r="Q17" s="41"/>
      <c r="R17" s="41"/>
    </row>
    <row r="18" spans="1:18" s="305" customFormat="1" ht="30" customHeight="1">
      <c r="A18" s="59" t="s">
        <v>33</v>
      </c>
      <c r="B18" s="77" t="s">
        <v>159</v>
      </c>
      <c r="C18" s="71"/>
      <c r="D18" s="72"/>
      <c r="E18" s="72"/>
      <c r="F18" s="63" t="str">
        <f t="shared" si="0"/>
        <v>0</v>
      </c>
      <c r="G18" s="84">
        <v>3</v>
      </c>
      <c r="H18" s="58">
        <v>2</v>
      </c>
      <c r="I18" s="85"/>
      <c r="J18" s="87"/>
      <c r="K18" s="87"/>
      <c r="L18" s="87"/>
      <c r="M18" s="87"/>
      <c r="N18" s="87"/>
      <c r="O18" s="87"/>
      <c r="P18" s="87"/>
      <c r="Q18" s="87"/>
      <c r="R18" s="87"/>
    </row>
    <row r="19" spans="1:18" ht="23.25" customHeight="1">
      <c r="A19" s="54" t="s">
        <v>34</v>
      </c>
      <c r="B19" s="313" t="s">
        <v>160</v>
      </c>
      <c r="C19" s="55"/>
      <c r="D19" s="56"/>
      <c r="E19" s="56"/>
      <c r="F19" s="57" t="str">
        <f t="shared" si="0"/>
        <v>0</v>
      </c>
      <c r="G19" s="314">
        <f>IF(+E19="x","N/A",+H19)</f>
        <v>2</v>
      </c>
      <c r="H19" s="315">
        <v>2</v>
      </c>
      <c r="I19" s="323"/>
      <c r="J19" s="41"/>
      <c r="K19" s="41"/>
      <c r="L19" s="41"/>
      <c r="M19" s="41"/>
      <c r="N19" s="41"/>
      <c r="O19" s="41"/>
      <c r="P19" s="41"/>
      <c r="Q19" s="41"/>
      <c r="R19" s="41"/>
    </row>
    <row r="20" spans="1:18" ht="23.25" customHeight="1">
      <c r="A20" s="316" t="s">
        <v>35</v>
      </c>
      <c r="B20" s="317" t="s">
        <v>161</v>
      </c>
      <c r="C20" s="318"/>
      <c r="D20" s="319"/>
      <c r="E20" s="319"/>
      <c r="F20" s="320" t="str">
        <f t="shared" si="0"/>
        <v>0</v>
      </c>
      <c r="G20" s="321">
        <f>IF(+E20="x","N/A",+H20)</f>
        <v>2</v>
      </c>
      <c r="H20" s="86">
        <v>2</v>
      </c>
      <c r="I20" s="322"/>
      <c r="J20" s="41"/>
      <c r="K20" s="41"/>
      <c r="L20" s="41"/>
      <c r="M20" s="41"/>
      <c r="N20" s="41"/>
      <c r="O20" s="41"/>
      <c r="P20" s="41"/>
      <c r="Q20" s="41"/>
      <c r="R20" s="41"/>
    </row>
    <row r="21" spans="1:18" s="229" customFormat="1" ht="19.5" customHeight="1">
      <c r="A21" s="222"/>
      <c r="B21" s="223"/>
      <c r="C21" s="224"/>
      <c r="D21" s="224"/>
      <c r="E21" s="224"/>
      <c r="F21" s="225"/>
      <c r="G21" s="226"/>
      <c r="H21" s="249"/>
      <c r="I21" s="227"/>
      <c r="J21" s="228"/>
      <c r="K21" s="228"/>
      <c r="L21" s="228"/>
      <c r="M21" s="228"/>
      <c r="N21" s="228"/>
      <c r="O21" s="228"/>
      <c r="P21" s="228"/>
      <c r="Q21" s="228"/>
      <c r="R21" s="228"/>
    </row>
    <row r="22" spans="1:18" s="10" customFormat="1" ht="30" customHeight="1">
      <c r="A22" s="230" t="s">
        <v>129</v>
      </c>
      <c r="B22" s="231"/>
      <c r="C22" s="388" t="s">
        <v>100</v>
      </c>
      <c r="D22" s="389"/>
      <c r="E22" s="390"/>
      <c r="F22" s="232">
        <f>SUM(F8:F20)</f>
        <v>0</v>
      </c>
      <c r="G22" s="233">
        <f>SUM(G8:G20)</f>
        <v>27</v>
      </c>
      <c r="H22" s="250">
        <f>SUM(H8:H20)</f>
        <v>27</v>
      </c>
      <c r="I22" s="248"/>
      <c r="J22" s="97"/>
      <c r="K22" s="97"/>
      <c r="L22" s="97"/>
      <c r="M22" s="97"/>
      <c r="N22" s="97"/>
      <c r="O22" s="97"/>
      <c r="P22" s="97"/>
      <c r="Q22" s="97"/>
      <c r="R22" s="97"/>
    </row>
    <row r="23" spans="1:18" ht="35.25" customHeight="1">
      <c r="A23" s="385" t="s">
        <v>114</v>
      </c>
      <c r="B23" s="356"/>
      <c r="C23" s="356"/>
      <c r="D23" s="356"/>
      <c r="E23" s="356"/>
      <c r="F23" s="356"/>
      <c r="G23" s="356"/>
      <c r="J23" s="41"/>
      <c r="K23" s="41"/>
      <c r="L23" s="41"/>
      <c r="M23" s="41"/>
      <c r="N23" s="41"/>
      <c r="O23" s="41"/>
      <c r="P23" s="41"/>
      <c r="Q23" s="41"/>
      <c r="R23" s="41"/>
    </row>
    <row r="24" spans="1:18" ht="15">
      <c r="A24" s="393"/>
      <c r="B24" s="358"/>
      <c r="C24" s="358"/>
      <c r="D24" s="358"/>
      <c r="E24" s="358"/>
      <c r="F24" s="358"/>
      <c r="G24" s="358"/>
      <c r="H24" s="91"/>
      <c r="I24" s="89"/>
      <c r="J24" s="41"/>
      <c r="K24" s="41"/>
      <c r="L24" s="41"/>
      <c r="M24" s="41"/>
      <c r="N24" s="41"/>
      <c r="O24" s="41"/>
      <c r="P24" s="41"/>
      <c r="Q24" s="41"/>
      <c r="R24" s="41"/>
    </row>
    <row r="25" spans="1:18" ht="15">
      <c r="A25" s="358"/>
      <c r="B25" s="358"/>
      <c r="C25" s="358"/>
      <c r="D25" s="358"/>
      <c r="E25" s="358"/>
      <c r="F25" s="358"/>
      <c r="G25" s="358"/>
      <c r="H25" s="91"/>
      <c r="I25" s="89"/>
      <c r="J25" s="41"/>
      <c r="K25" s="41"/>
      <c r="L25" s="41"/>
      <c r="M25" s="41"/>
      <c r="N25" s="41"/>
      <c r="O25" s="41"/>
      <c r="P25" s="41"/>
      <c r="Q25" s="41"/>
      <c r="R25" s="41"/>
    </row>
    <row r="26" spans="1:18" ht="15">
      <c r="A26" s="358"/>
      <c r="B26" s="358"/>
      <c r="C26" s="358"/>
      <c r="D26" s="358"/>
      <c r="E26" s="358"/>
      <c r="F26" s="358"/>
      <c r="G26" s="358"/>
      <c r="H26" s="41"/>
      <c r="I26" s="89"/>
      <c r="J26" s="41"/>
      <c r="K26" s="41"/>
      <c r="L26" s="41"/>
      <c r="M26" s="41"/>
      <c r="N26" s="41"/>
      <c r="O26" s="41"/>
      <c r="P26" s="41"/>
      <c r="Q26" s="41"/>
      <c r="R26" s="41"/>
    </row>
    <row r="27" spans="1:18" ht="15">
      <c r="A27" s="358"/>
      <c r="B27" s="358"/>
      <c r="C27" s="358"/>
      <c r="D27" s="358"/>
      <c r="E27" s="358"/>
      <c r="F27" s="358"/>
      <c r="G27" s="358"/>
      <c r="H27" s="41"/>
      <c r="I27" s="89"/>
      <c r="J27" s="41"/>
      <c r="K27" s="41"/>
      <c r="L27" s="41"/>
      <c r="M27" s="41"/>
      <c r="N27" s="41"/>
      <c r="O27" s="41"/>
      <c r="P27" s="41"/>
      <c r="Q27" s="41"/>
      <c r="R27" s="41"/>
    </row>
    <row r="28" spans="1:18" ht="15">
      <c r="A28" s="41"/>
      <c r="B28" s="41"/>
      <c r="C28" s="41"/>
      <c r="D28" s="41"/>
      <c r="E28" s="41"/>
      <c r="F28" s="41"/>
      <c r="G28" s="41"/>
      <c r="H28" s="41"/>
      <c r="I28" s="88"/>
      <c r="J28" s="87"/>
      <c r="K28" s="87"/>
      <c r="L28" s="87"/>
      <c r="M28" s="87"/>
      <c r="N28" s="87"/>
      <c r="O28" s="87"/>
      <c r="P28" s="87"/>
      <c r="Q28" s="87"/>
      <c r="R28" s="87"/>
    </row>
    <row r="29" spans="1:18" ht="15">
      <c r="H29" s="41"/>
      <c r="J29" s="41"/>
      <c r="K29" s="41"/>
      <c r="L29" s="41"/>
      <c r="M29" s="41"/>
      <c r="N29" s="41"/>
      <c r="O29" s="41"/>
      <c r="P29" s="41"/>
      <c r="Q29" s="41"/>
      <c r="R29" s="41"/>
    </row>
    <row r="30" spans="1:18" ht="15">
      <c r="H30" s="41"/>
      <c r="J30" s="41"/>
      <c r="K30" s="41"/>
      <c r="L30" s="41"/>
      <c r="M30" s="41"/>
      <c r="N30" s="41"/>
      <c r="O30" s="41"/>
      <c r="P30" s="41"/>
      <c r="Q30" s="41"/>
      <c r="R30" s="41"/>
    </row>
    <row r="31" spans="1:18" ht="15">
      <c r="J31" s="41"/>
      <c r="K31" s="41"/>
      <c r="L31" s="41"/>
      <c r="M31" s="41"/>
      <c r="N31" s="41"/>
      <c r="O31" s="41"/>
      <c r="P31" s="41"/>
      <c r="Q31" s="41"/>
      <c r="R31" s="41"/>
    </row>
    <row r="32" spans="1:18" ht="15">
      <c r="J32" s="41"/>
      <c r="K32" s="41"/>
      <c r="L32" s="41"/>
      <c r="M32" s="41"/>
      <c r="N32" s="41"/>
      <c r="O32" s="41"/>
      <c r="P32" s="41"/>
      <c r="Q32" s="41"/>
    </row>
    <row r="33" spans="10:18" ht="15">
      <c r="J33" s="41"/>
      <c r="K33" s="41"/>
      <c r="L33" s="41"/>
      <c r="M33" s="41"/>
      <c r="N33" s="41"/>
      <c r="O33" s="41"/>
      <c r="P33" s="41"/>
      <c r="Q33" s="41"/>
    </row>
    <row r="34" spans="10:18" ht="15">
      <c r="J34" s="41"/>
      <c r="K34" s="41"/>
      <c r="L34" s="41"/>
      <c r="M34" s="41"/>
      <c r="N34" s="41"/>
      <c r="O34" s="41"/>
      <c r="P34" s="41"/>
      <c r="Q34" s="41"/>
    </row>
    <row r="35" spans="10:18" ht="15">
      <c r="J35" s="41"/>
      <c r="K35" s="41"/>
      <c r="L35" s="41"/>
      <c r="M35" s="41"/>
      <c r="N35" s="41"/>
      <c r="O35" s="41"/>
      <c r="P35" s="41"/>
      <c r="Q35" s="41"/>
    </row>
    <row r="36" spans="10:18" ht="15">
      <c r="J36" s="41"/>
      <c r="K36" s="41"/>
      <c r="L36" s="41"/>
      <c r="M36" s="41"/>
      <c r="N36" s="41"/>
      <c r="O36" s="41"/>
      <c r="P36" s="41"/>
      <c r="Q36" s="41"/>
    </row>
    <row r="37" spans="10:18" ht="15">
      <c r="J37" s="41"/>
      <c r="K37" s="41"/>
      <c r="L37" s="41"/>
      <c r="M37" s="41"/>
      <c r="N37" s="41"/>
      <c r="O37" s="41"/>
      <c r="P37" s="41"/>
      <c r="Q37" s="41"/>
    </row>
    <row r="38" spans="10:18" ht="15">
      <c r="J38" s="41"/>
      <c r="K38" s="41"/>
      <c r="L38" s="41"/>
      <c r="M38" s="41"/>
      <c r="N38" s="41"/>
      <c r="O38" s="41"/>
      <c r="P38" s="41"/>
      <c r="Q38" s="41"/>
    </row>
    <row r="39" spans="10:18" ht="15">
      <c r="J39" s="41"/>
      <c r="K39" s="41"/>
      <c r="L39" s="41"/>
      <c r="M39" s="41"/>
      <c r="N39" s="41"/>
      <c r="O39" s="41"/>
      <c r="P39" s="41"/>
      <c r="Q39" s="41"/>
    </row>
    <row r="40" spans="10:18" ht="15">
      <c r="J40" s="41"/>
      <c r="K40" s="41"/>
      <c r="L40" s="41"/>
      <c r="M40" s="41"/>
      <c r="N40" s="41"/>
      <c r="O40" s="41"/>
      <c r="P40" s="41"/>
      <c r="Q40" s="41"/>
      <c r="R40" s="41"/>
    </row>
    <row r="41" spans="10:18" ht="15">
      <c r="J41" s="41"/>
      <c r="K41" s="41"/>
      <c r="L41" s="41"/>
      <c r="M41" s="41"/>
      <c r="N41" s="41"/>
      <c r="O41" s="41"/>
      <c r="P41" s="41"/>
      <c r="Q41" s="41"/>
      <c r="R41" s="41"/>
    </row>
  </sheetData>
  <mergeCells count="5">
    <mergeCell ref="A6:G6"/>
    <mergeCell ref="A23:G23"/>
    <mergeCell ref="A24:G27"/>
    <mergeCell ref="C22:E22"/>
    <mergeCell ref="A7:B7"/>
  </mergeCells>
  <hyperlinks>
    <hyperlink ref="I8" r:id="rId1" display="Нажмите сюда, чтобы перейти на WEB сайт программы Green Office" xr:uid="{00000000-0004-0000-0200-000000000000}"/>
  </hyperlinks>
  <pageMargins left="0.7" right="0.7" top="0.75" bottom="0.75" header="0.3" footer="0.3"/>
  <pageSetup scale="70" orientation="landscape" horizontalDpi="4294967292" verticalDpi="4294967292" r:id="rId2"/>
  <colBreaks count="1" manualBreakCount="1">
    <brk id="9" max="1048575" man="1"/>
  </col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32"/>
  <sheetViews>
    <sheetView showGridLines="0" topLeftCell="A11" zoomScale="110" zoomScaleNormal="110" zoomScalePageLayoutView="110" workbookViewId="0">
      <selection activeCell="B26" sqref="B26"/>
    </sheetView>
  </sheetViews>
  <sheetFormatPr defaultColWidth="17.28515625" defaultRowHeight="15.75" customHeight="1"/>
  <cols>
    <col min="1" max="1" width="4.7109375" style="2" customWidth="1"/>
    <col min="2" max="2" width="100.7109375" style="2" customWidth="1"/>
    <col min="3" max="5" width="6.7109375" style="2" customWidth="1"/>
    <col min="6" max="7" width="12.7109375" style="2" customWidth="1"/>
    <col min="8" max="8" width="8.7109375" style="2" hidden="1" customWidth="1"/>
    <col min="9" max="9" width="25.7109375" style="2" customWidth="1"/>
    <col min="10" max="19" width="8.85546875" style="2" customWidth="1"/>
    <col min="20" max="16384" width="17.28515625" style="2"/>
  </cols>
  <sheetData>
    <row r="1" spans="1:19" ht="15.75" customHeight="1">
      <c r="A1" s="1"/>
      <c r="B1" s="1"/>
      <c r="C1" s="1"/>
      <c r="D1" s="1"/>
      <c r="E1" s="1"/>
      <c r="F1" s="1"/>
      <c r="G1" s="1"/>
      <c r="H1" s="247"/>
      <c r="I1" s="1"/>
      <c r="J1" s="1"/>
      <c r="K1" s="1"/>
      <c r="L1" s="1"/>
      <c r="M1" s="1"/>
      <c r="N1" s="1"/>
      <c r="O1" s="1"/>
      <c r="P1" s="1"/>
      <c r="Q1" s="1"/>
      <c r="R1" s="1"/>
      <c r="S1" s="1"/>
    </row>
    <row r="2" spans="1:19" ht="15.75" customHeight="1">
      <c r="A2" s="3"/>
      <c r="B2" s="4"/>
      <c r="C2" s="4"/>
      <c r="D2" s="4"/>
      <c r="E2" s="4"/>
      <c r="F2" s="4"/>
      <c r="G2" s="4"/>
      <c r="H2" s="7"/>
      <c r="I2" s="4"/>
      <c r="J2" s="4"/>
      <c r="K2" s="4"/>
      <c r="L2" s="4"/>
      <c r="M2" s="4"/>
      <c r="N2" s="4"/>
      <c r="O2" s="4"/>
      <c r="P2" s="4"/>
      <c r="Q2" s="4"/>
      <c r="R2" s="4"/>
      <c r="S2" s="4"/>
    </row>
    <row r="3" spans="1:19" ht="15" customHeight="1">
      <c r="A3" s="3"/>
      <c r="B3" s="4"/>
      <c r="C3" s="4"/>
      <c r="D3" s="4"/>
      <c r="E3" s="4"/>
      <c r="F3" s="4"/>
      <c r="G3" s="4"/>
      <c r="H3" s="7"/>
      <c r="I3" s="4"/>
      <c r="J3" s="4"/>
      <c r="K3" s="4"/>
      <c r="L3" s="4"/>
      <c r="M3" s="4"/>
      <c r="N3" s="4"/>
      <c r="O3" s="4"/>
      <c r="P3" s="4"/>
      <c r="Q3" s="4"/>
      <c r="R3" s="4"/>
      <c r="S3" s="4"/>
    </row>
    <row r="4" spans="1:19" ht="17.25" customHeight="1">
      <c r="A4" s="3"/>
      <c r="B4" s="4"/>
      <c r="C4" s="4"/>
      <c r="D4" s="4"/>
      <c r="E4" s="4"/>
      <c r="F4" s="4"/>
      <c r="G4" s="4"/>
      <c r="H4" s="7"/>
      <c r="I4" s="4"/>
      <c r="J4" s="4"/>
      <c r="K4" s="4"/>
      <c r="L4" s="4"/>
      <c r="M4" s="4"/>
      <c r="N4" s="4"/>
      <c r="O4" s="4"/>
      <c r="P4" s="4"/>
      <c r="Q4" s="4"/>
      <c r="R4" s="4"/>
      <c r="S4" s="4"/>
    </row>
    <row r="5" spans="1:19" ht="27" customHeight="1">
      <c r="A5" s="6" t="s">
        <v>98</v>
      </c>
      <c r="B5" s="7"/>
      <c r="C5" s="7"/>
      <c r="D5" s="7"/>
      <c r="E5" s="7"/>
      <c r="F5" s="7"/>
      <c r="G5" s="7"/>
      <c r="H5" s="7"/>
      <c r="I5" s="7"/>
      <c r="J5" s="7"/>
      <c r="K5" s="4"/>
      <c r="L5" s="4"/>
      <c r="M5" s="4"/>
      <c r="N5" s="4"/>
      <c r="O5" s="4"/>
      <c r="P5" s="4"/>
      <c r="Q5" s="4"/>
      <c r="R5" s="4"/>
      <c r="S5" s="4"/>
    </row>
    <row r="6" spans="1:19" ht="39.950000000000003" customHeight="1">
      <c r="A6" s="384" t="s">
        <v>140</v>
      </c>
      <c r="B6" s="384"/>
      <c r="C6" s="384"/>
      <c r="D6" s="384"/>
      <c r="E6" s="384"/>
      <c r="F6" s="384"/>
      <c r="G6" s="384"/>
      <c r="H6" s="7"/>
      <c r="I6" s="7"/>
      <c r="J6" s="7"/>
      <c r="K6" s="7"/>
      <c r="L6" s="7"/>
      <c r="M6" s="7"/>
      <c r="N6" s="7"/>
      <c r="O6" s="7"/>
      <c r="P6" s="7"/>
      <c r="Q6" s="7"/>
      <c r="R6" s="7"/>
      <c r="S6" s="7"/>
    </row>
    <row r="7" spans="1:19" s="10" customFormat="1" ht="30" customHeight="1">
      <c r="A7" s="395" t="s">
        <v>138</v>
      </c>
      <c r="B7" s="396"/>
      <c r="C7" s="92" t="s">
        <v>102</v>
      </c>
      <c r="D7" s="93" t="s">
        <v>103</v>
      </c>
      <c r="E7" s="93" t="s">
        <v>9</v>
      </c>
      <c r="F7" s="93" t="s">
        <v>92</v>
      </c>
      <c r="G7" s="94" t="s">
        <v>93</v>
      </c>
      <c r="H7" s="184" t="s">
        <v>10</v>
      </c>
      <c r="I7" s="93" t="s">
        <v>130</v>
      </c>
      <c r="J7" s="95"/>
      <c r="K7" s="96"/>
      <c r="L7" s="97"/>
      <c r="M7" s="97"/>
      <c r="N7" s="97"/>
      <c r="O7" s="97"/>
      <c r="P7" s="97"/>
      <c r="Q7" s="97"/>
      <c r="R7" s="97"/>
      <c r="S7" s="97"/>
    </row>
    <row r="8" spans="1:19" s="155" customFormat="1" ht="30" customHeight="1">
      <c r="A8" s="405" t="s">
        <v>36</v>
      </c>
      <c r="B8" s="261" t="s">
        <v>165</v>
      </c>
      <c r="C8" s="262"/>
      <c r="D8" s="296"/>
      <c r="E8" s="407"/>
      <c r="F8" s="413">
        <f>IF(E8&lt;&gt;"x",((IF(+C9="x",1,IF(+C10="x",2,IF(+C11="x",3,0))))+IF(C17="x",1,0)),"N/A")</f>
        <v>0</v>
      </c>
      <c r="G8" s="416">
        <f>IF(+E9="x","N/A",IF(+E10="x",1,IF(+E11="x",2,3)))</f>
        <v>3</v>
      </c>
      <c r="H8" s="403">
        <v>3</v>
      </c>
      <c r="I8" s="397"/>
      <c r="J8" s="153"/>
      <c r="K8" s="154"/>
      <c r="L8" s="43"/>
      <c r="M8" s="43"/>
      <c r="N8" s="43"/>
      <c r="O8" s="43"/>
      <c r="P8" s="43"/>
      <c r="Q8" s="43"/>
      <c r="R8" s="43"/>
      <c r="S8" s="43"/>
    </row>
    <row r="9" spans="1:19" s="155" customFormat="1" ht="15" customHeight="1">
      <c r="A9" s="406"/>
      <c r="B9" s="263" t="s">
        <v>166</v>
      </c>
      <c r="C9" s="264"/>
      <c r="D9" s="265"/>
      <c r="E9" s="408"/>
      <c r="F9" s="414"/>
      <c r="G9" s="406"/>
      <c r="H9" s="404"/>
      <c r="I9" s="398"/>
      <c r="J9" s="153"/>
      <c r="K9" s="154"/>
      <c r="L9" s="43"/>
      <c r="M9" s="43"/>
      <c r="N9" s="43"/>
      <c r="O9" s="43"/>
      <c r="P9" s="43"/>
      <c r="Q9" s="43"/>
      <c r="R9" s="43"/>
      <c r="S9" s="43"/>
    </row>
    <row r="10" spans="1:19" s="155" customFormat="1" ht="15" customHeight="1">
      <c r="A10" s="406"/>
      <c r="B10" s="266" t="s">
        <v>117</v>
      </c>
      <c r="C10" s="267"/>
      <c r="D10" s="268"/>
      <c r="E10" s="408"/>
      <c r="F10" s="414"/>
      <c r="G10" s="406"/>
      <c r="H10" s="404"/>
      <c r="I10" s="398"/>
      <c r="J10" s="153"/>
      <c r="K10" s="154"/>
      <c r="L10" s="43"/>
      <c r="M10" s="43"/>
      <c r="N10" s="43"/>
      <c r="O10" s="43"/>
      <c r="P10" s="43"/>
      <c r="Q10" s="43"/>
      <c r="R10" s="43"/>
      <c r="S10" s="43"/>
    </row>
    <row r="11" spans="1:19" s="155" customFormat="1" ht="15" customHeight="1">
      <c r="A11" s="406"/>
      <c r="B11" s="269" t="s">
        <v>167</v>
      </c>
      <c r="C11" s="270"/>
      <c r="D11" s="271"/>
      <c r="E11" s="409"/>
      <c r="F11" s="415"/>
      <c r="G11" s="406"/>
      <c r="H11" s="404"/>
      <c r="I11" s="399"/>
      <c r="J11" s="153"/>
      <c r="K11" s="154"/>
      <c r="L11" s="43"/>
      <c r="M11" s="43"/>
      <c r="N11" s="43"/>
      <c r="O11" s="43"/>
      <c r="P11" s="43"/>
      <c r="Q11" s="43"/>
      <c r="R11" s="43"/>
      <c r="S11" s="43"/>
    </row>
    <row r="12" spans="1:19" s="155" customFormat="1" ht="17.25" customHeight="1">
      <c r="A12" s="417" t="s">
        <v>37</v>
      </c>
      <c r="B12" s="159" t="s">
        <v>118</v>
      </c>
      <c r="C12" s="150"/>
      <c r="D12" s="297"/>
      <c r="E12" s="410"/>
      <c r="F12" s="420">
        <f>IF(E12&lt;&gt;"x",((IF(+C13="x",1,IF(+C14="x",2,IF(+C15="x",3,0))))+IF(C16="x",1,0)),"N/A")</f>
        <v>0</v>
      </c>
      <c r="G12" s="420">
        <f>IF(+E12="x","N/A",H12)</f>
        <v>3</v>
      </c>
      <c r="H12" s="403">
        <v>3</v>
      </c>
      <c r="I12" s="400"/>
      <c r="J12" s="153"/>
      <c r="K12" s="154"/>
      <c r="L12" s="43"/>
      <c r="M12" s="43"/>
      <c r="N12" s="43"/>
      <c r="O12" s="43"/>
      <c r="P12" s="43"/>
      <c r="Q12" s="43"/>
      <c r="R12" s="43"/>
      <c r="S12" s="43"/>
    </row>
    <row r="13" spans="1:19" s="155" customFormat="1" ht="15" customHeight="1">
      <c r="A13" s="418"/>
      <c r="B13" s="160" t="s">
        <v>168</v>
      </c>
      <c r="C13" s="151"/>
      <c r="D13" s="152"/>
      <c r="E13" s="411"/>
      <c r="F13" s="421"/>
      <c r="G13" s="421"/>
      <c r="H13" s="403"/>
      <c r="I13" s="401"/>
      <c r="J13" s="153"/>
      <c r="K13" s="154"/>
      <c r="L13" s="43"/>
      <c r="M13" s="43"/>
      <c r="N13" s="43"/>
      <c r="O13" s="43"/>
      <c r="P13" s="43"/>
      <c r="Q13" s="43"/>
      <c r="R13" s="43"/>
      <c r="S13" s="43"/>
    </row>
    <row r="14" spans="1:19" s="155" customFormat="1" ht="15" customHeight="1">
      <c r="A14" s="418"/>
      <c r="B14" s="157" t="s">
        <v>119</v>
      </c>
      <c r="C14" s="145"/>
      <c r="D14" s="141"/>
      <c r="E14" s="411"/>
      <c r="F14" s="421"/>
      <c r="G14" s="421"/>
      <c r="H14" s="403"/>
      <c r="I14" s="401"/>
      <c r="J14" s="153"/>
      <c r="K14" s="154"/>
      <c r="L14" s="43"/>
      <c r="M14" s="43"/>
      <c r="N14" s="43"/>
      <c r="O14" s="43"/>
      <c r="P14" s="43"/>
      <c r="Q14" s="43"/>
      <c r="R14" s="43"/>
      <c r="S14" s="43"/>
    </row>
    <row r="15" spans="1:19" s="155" customFormat="1" ht="15" customHeight="1">
      <c r="A15" s="419"/>
      <c r="B15" s="158" t="s">
        <v>169</v>
      </c>
      <c r="C15" s="146"/>
      <c r="D15" s="142"/>
      <c r="E15" s="412"/>
      <c r="F15" s="422"/>
      <c r="G15" s="422"/>
      <c r="H15" s="403"/>
      <c r="I15" s="402"/>
      <c r="J15" s="153"/>
      <c r="K15" s="154"/>
      <c r="L15" s="43"/>
      <c r="M15" s="43"/>
      <c r="N15" s="43"/>
      <c r="O15" s="43"/>
      <c r="P15" s="43"/>
      <c r="Q15" s="43"/>
      <c r="R15" s="43"/>
      <c r="S15" s="43"/>
    </row>
    <row r="16" spans="1:19" s="155" customFormat="1" ht="30" customHeight="1">
      <c r="A16" s="161" t="s">
        <v>38</v>
      </c>
      <c r="B16" s="162" t="s">
        <v>172</v>
      </c>
      <c r="C16" s="147"/>
      <c r="D16" s="143"/>
      <c r="E16" s="161"/>
      <c r="F16" s="99">
        <f>IF(+E16&lt;&gt;"x",IF(C16="x",H16,0),"N/A")</f>
        <v>0</v>
      </c>
      <c r="G16" s="27">
        <f>IF(+E16="x","N/A",+H16)</f>
        <v>1</v>
      </c>
      <c r="H16" s="298">
        <v>1</v>
      </c>
      <c r="I16" s="163"/>
      <c r="J16" s="153"/>
      <c r="K16" s="154"/>
      <c r="L16" s="43"/>
      <c r="M16" s="43"/>
      <c r="N16" s="43"/>
      <c r="O16" s="43"/>
      <c r="P16" s="43"/>
      <c r="Q16" s="43"/>
      <c r="R16" s="43"/>
      <c r="S16" s="43"/>
    </row>
    <row r="17" spans="1:19" s="155" customFormat="1" ht="30" customHeight="1">
      <c r="A17" s="281" t="s">
        <v>39</v>
      </c>
      <c r="B17" s="282" t="s">
        <v>170</v>
      </c>
      <c r="C17" s="283"/>
      <c r="D17" s="284"/>
      <c r="E17" s="285"/>
      <c r="F17" s="272">
        <f>IF(+E17&lt;&gt;"x",IF(C17="x",H17,0),"N/A")</f>
        <v>0</v>
      </c>
      <c r="G17" s="286">
        <f>IF(+E17="x","N/A",+H17)</f>
        <v>1</v>
      </c>
      <c r="H17" s="273">
        <v>1</v>
      </c>
      <c r="I17" s="287"/>
      <c r="J17" s="153"/>
      <c r="K17" s="154"/>
      <c r="L17" s="43"/>
      <c r="M17" s="43"/>
      <c r="N17" s="43"/>
      <c r="O17" s="43"/>
      <c r="P17" s="43"/>
      <c r="Q17" s="43"/>
      <c r="R17" s="43"/>
      <c r="S17" s="43"/>
    </row>
    <row r="18" spans="1:19" s="155" customFormat="1" ht="30" customHeight="1">
      <c r="A18" s="274" t="s">
        <v>40</v>
      </c>
      <c r="B18" s="275" t="s">
        <v>171</v>
      </c>
      <c r="C18" s="276"/>
      <c r="D18" s="277"/>
      <c r="E18" s="278"/>
      <c r="F18" s="279">
        <f>IF(+E18&lt;&gt;"x",IF(C18="x",H18,0),"N/A")</f>
        <v>0</v>
      </c>
      <c r="G18" s="279">
        <f>IF(+E18="x","N/A",+H18)</f>
        <v>1</v>
      </c>
      <c r="H18" s="273">
        <v>1</v>
      </c>
      <c r="I18" s="280"/>
      <c r="J18" s="153"/>
      <c r="K18" s="154"/>
      <c r="L18" s="43"/>
      <c r="M18" s="43"/>
      <c r="N18" s="43"/>
      <c r="O18" s="43"/>
      <c r="P18" s="43"/>
      <c r="Q18" s="43"/>
      <c r="R18" s="43"/>
      <c r="S18" s="43"/>
    </row>
    <row r="19" spans="1:19" s="155" customFormat="1" ht="30" customHeight="1">
      <c r="A19" s="36" t="s">
        <v>41</v>
      </c>
      <c r="B19" s="164" t="s">
        <v>173</v>
      </c>
      <c r="C19" s="148"/>
      <c r="D19" s="37"/>
      <c r="E19" s="38"/>
      <c r="F19" s="101">
        <f t="shared" ref="F19:F25" si="0">IF(+E19&lt;&gt;"x",IF(C19="x",H19,0),"N/A")</f>
        <v>0</v>
      </c>
      <c r="G19" s="102">
        <v>2</v>
      </c>
      <c r="H19" s="273">
        <v>1</v>
      </c>
      <c r="I19" s="165"/>
      <c r="J19" s="153"/>
      <c r="K19" s="154"/>
      <c r="L19" s="43"/>
      <c r="M19" s="43"/>
      <c r="N19" s="43"/>
      <c r="O19" s="43"/>
      <c r="P19" s="43"/>
      <c r="Q19" s="43"/>
      <c r="R19" s="43"/>
      <c r="S19" s="43"/>
    </row>
    <row r="20" spans="1:19" s="155" customFormat="1" ht="30" customHeight="1">
      <c r="A20" s="33" t="s">
        <v>42</v>
      </c>
      <c r="B20" s="166" t="s">
        <v>177</v>
      </c>
      <c r="C20" s="147"/>
      <c r="D20" s="34"/>
      <c r="E20" s="35"/>
      <c r="F20" s="99">
        <f t="shared" si="0"/>
        <v>0</v>
      </c>
      <c r="G20" s="32">
        <v>1</v>
      </c>
      <c r="H20" s="100">
        <v>2</v>
      </c>
      <c r="I20" s="167"/>
      <c r="J20" s="153"/>
      <c r="K20" s="154"/>
      <c r="L20" s="43"/>
      <c r="M20" s="43"/>
      <c r="N20" s="43"/>
      <c r="O20" s="43"/>
      <c r="P20" s="43"/>
      <c r="Q20" s="43"/>
      <c r="R20" s="43"/>
      <c r="S20" s="43"/>
    </row>
    <row r="21" spans="1:19" s="155" customFormat="1" ht="30" customHeight="1">
      <c r="A21" s="36" t="s">
        <v>43</v>
      </c>
      <c r="B21" s="168" t="s">
        <v>174</v>
      </c>
      <c r="C21" s="148"/>
      <c r="D21" s="37"/>
      <c r="E21" s="38"/>
      <c r="F21" s="101">
        <f t="shared" si="0"/>
        <v>0</v>
      </c>
      <c r="G21" s="102">
        <f t="shared" ref="G21:G23" si="1">IF(+E21="x","N/A",+H21)</f>
        <v>1</v>
      </c>
      <c r="H21" s="100">
        <v>1</v>
      </c>
      <c r="I21" s="103"/>
      <c r="J21" s="169"/>
      <c r="K21" s="154"/>
      <c r="L21" s="43"/>
      <c r="M21" s="43"/>
      <c r="N21" s="43"/>
      <c r="O21" s="43"/>
      <c r="P21" s="43"/>
      <c r="Q21" s="43"/>
      <c r="R21" s="43"/>
      <c r="S21" s="43"/>
    </row>
    <row r="22" spans="1:19" s="155" customFormat="1" ht="30" customHeight="1">
      <c r="A22" s="33" t="s">
        <v>44</v>
      </c>
      <c r="B22" s="166" t="s">
        <v>175</v>
      </c>
      <c r="C22" s="147"/>
      <c r="D22" s="34"/>
      <c r="E22" s="35"/>
      <c r="F22" s="99">
        <f t="shared" si="0"/>
        <v>0</v>
      </c>
      <c r="G22" s="32">
        <f t="shared" si="1"/>
        <v>1</v>
      </c>
      <c r="H22" s="100">
        <v>1</v>
      </c>
      <c r="I22" s="167"/>
      <c r="J22" s="153"/>
      <c r="K22" s="154"/>
      <c r="L22" s="43"/>
      <c r="M22" s="43"/>
      <c r="N22" s="43"/>
      <c r="O22" s="43"/>
      <c r="P22" s="43"/>
      <c r="Q22" s="43"/>
      <c r="R22" s="43"/>
      <c r="S22" s="43"/>
    </row>
    <row r="23" spans="1:19" s="155" customFormat="1" ht="30" customHeight="1">
      <c r="A23" s="104" t="s">
        <v>81</v>
      </c>
      <c r="B23" s="170" t="s">
        <v>176</v>
      </c>
      <c r="C23" s="149"/>
      <c r="D23" s="144"/>
      <c r="E23" s="105"/>
      <c r="F23" s="101">
        <f t="shared" si="0"/>
        <v>0</v>
      </c>
      <c r="G23" s="106">
        <f t="shared" si="1"/>
        <v>2</v>
      </c>
      <c r="H23" s="100">
        <v>2</v>
      </c>
      <c r="I23" s="81"/>
      <c r="J23" s="153"/>
      <c r="K23" s="154"/>
      <c r="L23" s="43"/>
      <c r="M23" s="43"/>
      <c r="N23" s="43"/>
      <c r="O23" s="43"/>
      <c r="P23" s="43"/>
      <c r="Q23" s="43"/>
      <c r="R23" s="43"/>
      <c r="S23" s="43"/>
    </row>
    <row r="24" spans="1:19" s="155" customFormat="1" ht="30" customHeight="1">
      <c r="A24" s="33" t="s">
        <v>45</v>
      </c>
      <c r="B24" s="171" t="s">
        <v>178</v>
      </c>
      <c r="C24" s="147"/>
      <c r="D24" s="34"/>
      <c r="E24" s="35"/>
      <c r="F24" s="99">
        <f t="shared" si="0"/>
        <v>0</v>
      </c>
      <c r="G24" s="32">
        <f>IF(+E24="x","N/A",+H24)</f>
        <v>1</v>
      </c>
      <c r="H24" s="100">
        <v>1</v>
      </c>
      <c r="I24" s="35"/>
      <c r="J24" s="153"/>
      <c r="K24" s="154"/>
      <c r="L24" s="43"/>
      <c r="M24" s="43"/>
      <c r="N24" s="43"/>
      <c r="O24" s="43"/>
      <c r="P24" s="43"/>
      <c r="Q24" s="43"/>
      <c r="R24" s="43"/>
      <c r="S24" s="43"/>
    </row>
    <row r="25" spans="1:19" s="155" customFormat="1" ht="34.5" customHeight="1">
      <c r="A25" s="36" t="s">
        <v>46</v>
      </c>
      <c r="B25" s="282" t="s">
        <v>179</v>
      </c>
      <c r="C25" s="148"/>
      <c r="D25" s="37"/>
      <c r="E25" s="38"/>
      <c r="F25" s="101">
        <f t="shared" si="0"/>
        <v>0</v>
      </c>
      <c r="G25" s="102">
        <f>IF(+E25="x","N/A",+H25)</f>
        <v>1</v>
      </c>
      <c r="H25" s="100">
        <v>1</v>
      </c>
      <c r="I25" s="38"/>
      <c r="J25" s="153"/>
      <c r="K25" s="154"/>
      <c r="L25" s="43"/>
      <c r="M25" s="43"/>
      <c r="N25" s="43"/>
      <c r="O25" s="43"/>
      <c r="P25" s="43"/>
      <c r="Q25" s="43"/>
      <c r="R25" s="43"/>
      <c r="S25" s="43"/>
    </row>
    <row r="26" spans="1:19" s="229" customFormat="1" ht="22.5" customHeight="1">
      <c r="A26" s="222"/>
      <c r="B26" s="223"/>
      <c r="C26" s="224"/>
      <c r="D26" s="224"/>
      <c r="E26" s="224"/>
      <c r="F26" s="225"/>
      <c r="G26" s="226"/>
      <c r="H26" s="249"/>
      <c r="I26" s="227"/>
      <c r="J26" s="228"/>
      <c r="K26" s="228"/>
      <c r="L26" s="228"/>
      <c r="M26" s="228"/>
      <c r="N26" s="228"/>
      <c r="O26" s="228"/>
      <c r="P26" s="228"/>
      <c r="Q26" s="228"/>
      <c r="R26" s="228"/>
    </row>
    <row r="27" spans="1:19" s="10" customFormat="1" ht="30" customHeight="1">
      <c r="A27" s="230" t="s">
        <v>99</v>
      </c>
      <c r="B27" s="231"/>
      <c r="C27" s="388" t="s">
        <v>100</v>
      </c>
      <c r="D27" s="389"/>
      <c r="E27" s="390"/>
      <c r="F27" s="232">
        <f>SUM(F8:F25)</f>
        <v>0</v>
      </c>
      <c r="G27" s="233">
        <f>SUM(G8:G25)</f>
        <v>18</v>
      </c>
      <c r="H27" s="251">
        <f>SUM(H8:H25)</f>
        <v>18</v>
      </c>
      <c r="I27" s="248"/>
      <c r="J27" s="97"/>
      <c r="K27" s="97"/>
      <c r="L27" s="97"/>
      <c r="M27" s="97"/>
      <c r="N27" s="97"/>
      <c r="O27" s="97"/>
      <c r="P27" s="97"/>
      <c r="Q27" s="97"/>
      <c r="R27" s="97"/>
    </row>
    <row r="28" spans="1:19" s="42" customFormat="1" ht="33.75" customHeight="1">
      <c r="A28" s="385" t="s">
        <v>114</v>
      </c>
      <c r="B28" s="356"/>
      <c r="C28" s="356"/>
      <c r="D28" s="356"/>
      <c r="E28" s="356"/>
      <c r="F28" s="356"/>
      <c r="G28" s="356"/>
      <c r="I28" s="90"/>
      <c r="J28" s="41"/>
      <c r="K28" s="41"/>
      <c r="L28" s="41"/>
      <c r="M28" s="41"/>
      <c r="N28" s="41"/>
      <c r="O28" s="41"/>
      <c r="P28" s="41"/>
      <c r="Q28" s="41"/>
      <c r="R28" s="41"/>
    </row>
    <row r="29" spans="1:19" s="42" customFormat="1" ht="15">
      <c r="A29" s="393"/>
      <c r="B29" s="358"/>
      <c r="C29" s="358"/>
      <c r="D29" s="358"/>
      <c r="E29" s="358"/>
      <c r="F29" s="358"/>
      <c r="G29" s="358"/>
      <c r="H29" s="91"/>
      <c r="I29" s="89"/>
      <c r="J29" s="41"/>
      <c r="K29" s="41"/>
      <c r="L29" s="41"/>
      <c r="M29" s="41"/>
      <c r="N29" s="41"/>
      <c r="O29" s="41"/>
      <c r="P29" s="41"/>
      <c r="Q29" s="41"/>
      <c r="R29" s="41"/>
    </row>
    <row r="30" spans="1:19" s="42" customFormat="1" ht="15">
      <c r="A30" s="358"/>
      <c r="B30" s="358"/>
      <c r="C30" s="358"/>
      <c r="D30" s="358"/>
      <c r="E30" s="358"/>
      <c r="F30" s="358"/>
      <c r="G30" s="358"/>
      <c r="H30" s="91"/>
      <c r="I30" s="89"/>
      <c r="J30" s="41"/>
      <c r="K30" s="41"/>
      <c r="L30" s="41"/>
      <c r="M30" s="41"/>
      <c r="N30" s="41"/>
      <c r="O30" s="41"/>
      <c r="P30" s="41"/>
      <c r="Q30" s="41"/>
      <c r="R30" s="41"/>
    </row>
    <row r="31" spans="1:19" s="42" customFormat="1" ht="15">
      <c r="A31" s="358"/>
      <c r="B31" s="358"/>
      <c r="C31" s="358"/>
      <c r="D31" s="358"/>
      <c r="E31" s="358"/>
      <c r="F31" s="358"/>
      <c r="G31" s="358"/>
      <c r="H31" s="41"/>
      <c r="I31" s="89"/>
      <c r="J31" s="41"/>
      <c r="K31" s="41"/>
      <c r="L31" s="41"/>
      <c r="M31" s="41"/>
      <c r="N31" s="41"/>
      <c r="O31" s="41"/>
      <c r="P31" s="41"/>
      <c r="Q31" s="41"/>
      <c r="R31" s="41"/>
    </row>
    <row r="32" spans="1:19" s="42" customFormat="1" ht="15">
      <c r="A32" s="358"/>
      <c r="B32" s="358"/>
      <c r="C32" s="358"/>
      <c r="D32" s="358"/>
      <c r="E32" s="358"/>
      <c r="F32" s="358"/>
      <c r="G32" s="358"/>
      <c r="H32" s="41"/>
      <c r="I32" s="89"/>
      <c r="J32" s="41"/>
      <c r="K32" s="41"/>
      <c r="L32" s="41"/>
      <c r="M32" s="41"/>
      <c r="N32" s="41"/>
      <c r="O32" s="41"/>
      <c r="P32" s="41"/>
      <c r="Q32" s="41"/>
      <c r="R32" s="41"/>
    </row>
  </sheetData>
  <mergeCells count="17">
    <mergeCell ref="I8:I11"/>
    <mergeCell ref="I12:I15"/>
    <mergeCell ref="H8:H11"/>
    <mergeCell ref="A8:A11"/>
    <mergeCell ref="E8:E11"/>
    <mergeCell ref="H12:H15"/>
    <mergeCell ref="E12:E15"/>
    <mergeCell ref="F8:F11"/>
    <mergeCell ref="G8:G11"/>
    <mergeCell ref="A12:A15"/>
    <mergeCell ref="F12:F15"/>
    <mergeCell ref="G12:G15"/>
    <mergeCell ref="C27:E27"/>
    <mergeCell ref="A28:G28"/>
    <mergeCell ref="A29:G32"/>
    <mergeCell ref="A6:G6"/>
    <mergeCell ref="A7:B7"/>
  </mergeCells>
  <pageMargins left="0.7" right="0.7" top="0.75" bottom="0.75" header="0.3" footer="0.3"/>
  <pageSetup scale="70" orientation="landscape" horizontalDpi="4294967292" verticalDpi="4294967292" r:id="rId1"/>
  <colBreaks count="1" manualBreakCount="1">
    <brk id="9"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28"/>
  <sheetViews>
    <sheetView showGridLines="0" topLeftCell="B3" zoomScale="110" zoomScaleNormal="110" zoomScalePageLayoutView="110" workbookViewId="0">
      <selection activeCell="B10" sqref="B10:B17"/>
    </sheetView>
  </sheetViews>
  <sheetFormatPr defaultColWidth="17.28515625" defaultRowHeight="12.75"/>
  <cols>
    <col min="1" max="1" width="4.7109375" style="2" customWidth="1"/>
    <col min="2" max="2" width="100.7109375" style="2" customWidth="1"/>
    <col min="3" max="5" width="6.7109375" style="2" customWidth="1"/>
    <col min="6" max="7" width="12.7109375" style="2" customWidth="1"/>
    <col min="8" max="8" width="8.7109375" style="2" hidden="1" customWidth="1"/>
    <col min="9" max="9" width="25.7109375" style="2" customWidth="1"/>
    <col min="10" max="19" width="8.85546875" style="2" customWidth="1"/>
    <col min="20" max="16384" width="17.28515625" style="2"/>
  </cols>
  <sheetData>
    <row r="1" spans="1:19" ht="15.75" customHeight="1">
      <c r="A1" s="1"/>
      <c r="B1" s="1"/>
      <c r="C1" s="1"/>
      <c r="D1" s="1"/>
      <c r="E1" s="1"/>
      <c r="F1" s="1"/>
      <c r="G1" s="1"/>
      <c r="H1" s="247"/>
      <c r="I1" s="1"/>
      <c r="J1" s="1"/>
      <c r="K1" s="1"/>
      <c r="L1" s="1"/>
      <c r="M1" s="1"/>
      <c r="N1" s="1"/>
      <c r="O1" s="1"/>
      <c r="P1" s="1"/>
      <c r="Q1" s="1"/>
      <c r="R1" s="1"/>
      <c r="S1" s="1"/>
    </row>
    <row r="2" spans="1:19" ht="15.75" customHeight="1">
      <c r="A2" s="3"/>
      <c r="B2" s="4"/>
      <c r="C2" s="4"/>
      <c r="D2" s="4"/>
      <c r="E2" s="4"/>
      <c r="F2" s="4"/>
      <c r="G2" s="4"/>
      <c r="H2" s="7"/>
      <c r="I2" s="4"/>
      <c r="J2" s="4"/>
      <c r="K2" s="4"/>
      <c r="L2" s="4"/>
      <c r="M2" s="4"/>
      <c r="N2" s="4"/>
      <c r="O2" s="4"/>
      <c r="P2" s="4"/>
      <c r="Q2" s="4"/>
      <c r="R2" s="4"/>
      <c r="S2" s="4"/>
    </row>
    <row r="3" spans="1:19" ht="15" customHeight="1">
      <c r="A3" s="3"/>
      <c r="B3" s="4"/>
      <c r="C3" s="4"/>
      <c r="D3" s="4"/>
      <c r="E3" s="4"/>
      <c r="F3" s="4"/>
      <c r="G3" s="4"/>
      <c r="H3" s="7"/>
      <c r="I3" s="4"/>
      <c r="J3" s="4"/>
      <c r="K3" s="4"/>
      <c r="L3" s="4"/>
      <c r="M3" s="4"/>
      <c r="N3" s="4"/>
      <c r="O3" s="4"/>
      <c r="P3" s="4"/>
      <c r="Q3" s="4"/>
      <c r="R3" s="4"/>
      <c r="S3" s="4"/>
    </row>
    <row r="4" spans="1:19" ht="17.25" customHeight="1">
      <c r="A4" s="3"/>
      <c r="B4" s="4"/>
      <c r="C4" s="4"/>
      <c r="D4" s="4"/>
      <c r="E4" s="4"/>
      <c r="F4" s="4"/>
      <c r="G4" s="4"/>
      <c r="H4" s="7"/>
      <c r="I4" s="4"/>
      <c r="J4" s="4"/>
      <c r="K4" s="4"/>
      <c r="L4" s="4"/>
      <c r="M4" s="4"/>
      <c r="N4" s="4"/>
      <c r="O4" s="4"/>
      <c r="P4" s="4"/>
      <c r="Q4" s="4"/>
      <c r="R4" s="4"/>
      <c r="S4" s="4"/>
    </row>
    <row r="5" spans="1:19" ht="27" customHeight="1">
      <c r="A5" s="6" t="s">
        <v>98</v>
      </c>
      <c r="B5" s="7"/>
      <c r="C5" s="7"/>
      <c r="D5" s="7"/>
      <c r="E5" s="7"/>
      <c r="F5" s="7"/>
      <c r="G5" s="7"/>
      <c r="H5" s="7"/>
      <c r="I5" s="7"/>
      <c r="J5" s="7"/>
      <c r="K5" s="4"/>
      <c r="L5" s="4"/>
      <c r="M5" s="4"/>
      <c r="N5" s="4"/>
      <c r="O5" s="4"/>
      <c r="P5" s="4"/>
      <c r="Q5" s="4"/>
      <c r="R5" s="4"/>
      <c r="S5" s="4"/>
    </row>
    <row r="6" spans="1:19" ht="39.950000000000003" customHeight="1">
      <c r="A6" s="384" t="s">
        <v>140</v>
      </c>
      <c r="B6" s="384"/>
      <c r="C6" s="384"/>
      <c r="D6" s="384"/>
      <c r="E6" s="384"/>
      <c r="F6" s="384"/>
      <c r="G6" s="384"/>
      <c r="H6" s="7"/>
      <c r="I6" s="7"/>
      <c r="J6" s="7"/>
      <c r="K6" s="7"/>
      <c r="L6" s="7"/>
      <c r="M6" s="7"/>
      <c r="N6" s="7"/>
      <c r="O6" s="7"/>
      <c r="P6" s="7"/>
      <c r="Q6" s="7"/>
      <c r="R6" s="7"/>
      <c r="S6" s="7"/>
    </row>
    <row r="7" spans="1:19" s="10" customFormat="1" ht="30" customHeight="1">
      <c r="A7" s="423" t="s">
        <v>137</v>
      </c>
      <c r="B7" s="424"/>
      <c r="C7" s="108" t="s">
        <v>102</v>
      </c>
      <c r="D7" s="109" t="s">
        <v>103</v>
      </c>
      <c r="E7" s="108" t="s">
        <v>9</v>
      </c>
      <c r="F7" s="109" t="s">
        <v>92</v>
      </c>
      <c r="G7" s="172" t="s">
        <v>93</v>
      </c>
      <c r="H7" s="184" t="s">
        <v>10</v>
      </c>
      <c r="I7" s="110" t="s">
        <v>130</v>
      </c>
      <c r="J7" s="95"/>
      <c r="K7" s="97"/>
      <c r="L7" s="97"/>
      <c r="M7" s="97"/>
      <c r="N7" s="97"/>
      <c r="O7" s="97"/>
      <c r="P7" s="97"/>
      <c r="Q7" s="97"/>
      <c r="R7" s="97"/>
      <c r="S7" s="97"/>
    </row>
    <row r="8" spans="1:19" s="155" customFormat="1" ht="30" customHeight="1">
      <c r="A8" s="111" t="s">
        <v>47</v>
      </c>
      <c r="B8" s="179" t="s">
        <v>180</v>
      </c>
      <c r="C8" s="98"/>
      <c r="D8" s="98"/>
      <c r="E8" s="98"/>
      <c r="F8" s="99">
        <f t="shared" ref="F8:F17" si="0">IF(E8&lt;&gt;"x",IF(C8="x",G8,0),"N/A")</f>
        <v>0</v>
      </c>
      <c r="G8" s="173">
        <f>IF(+E8="x","N/A",+H8)</f>
        <v>2</v>
      </c>
      <c r="H8" s="107">
        <v>2</v>
      </c>
      <c r="I8" s="180"/>
      <c r="J8" s="153"/>
      <c r="K8" s="43"/>
      <c r="L8" s="43"/>
      <c r="M8" s="43"/>
      <c r="N8" s="43"/>
      <c r="O8" s="43"/>
      <c r="P8" s="43"/>
      <c r="Q8" s="43"/>
      <c r="R8" s="43"/>
      <c r="S8" s="43"/>
    </row>
    <row r="9" spans="1:19" s="155" customFormat="1" ht="30" customHeight="1">
      <c r="A9" s="112" t="s">
        <v>48</v>
      </c>
      <c r="B9" s="113" t="s">
        <v>181</v>
      </c>
      <c r="C9" s="20"/>
      <c r="D9" s="20"/>
      <c r="E9" s="20"/>
      <c r="F9" s="101">
        <f t="shared" si="0"/>
        <v>0</v>
      </c>
      <c r="G9" s="174">
        <f>IF(+E9="x","N/A",+H9)</f>
        <v>2</v>
      </c>
      <c r="H9" s="107">
        <v>2</v>
      </c>
      <c r="I9" s="178"/>
      <c r="J9" s="153"/>
      <c r="K9" s="43"/>
      <c r="L9" s="43"/>
      <c r="M9" s="43"/>
      <c r="N9" s="43"/>
      <c r="O9" s="43"/>
      <c r="P9" s="43"/>
      <c r="Q9" s="43"/>
      <c r="R9" s="43"/>
      <c r="S9" s="43"/>
    </row>
    <row r="10" spans="1:19" s="155" customFormat="1" ht="30" customHeight="1">
      <c r="A10" s="114" t="s">
        <v>49</v>
      </c>
      <c r="B10" s="339" t="s">
        <v>202</v>
      </c>
      <c r="C10" s="26"/>
      <c r="D10" s="26"/>
      <c r="E10" s="26"/>
      <c r="F10" s="99">
        <f t="shared" si="0"/>
        <v>0</v>
      </c>
      <c r="G10" s="175">
        <f>IF(+E10="x","N/A",+H10)</f>
        <v>2</v>
      </c>
      <c r="H10" s="107">
        <v>2</v>
      </c>
      <c r="I10" s="191"/>
      <c r="J10" s="153"/>
      <c r="K10" s="43"/>
      <c r="L10" s="43"/>
      <c r="M10" s="43"/>
      <c r="N10" s="43"/>
      <c r="O10" s="43"/>
      <c r="P10" s="43"/>
      <c r="Q10" s="43"/>
      <c r="R10" s="43"/>
      <c r="S10" s="43"/>
    </row>
    <row r="11" spans="1:19" s="155" customFormat="1" ht="30" customHeight="1">
      <c r="A11" s="112" t="s">
        <v>50</v>
      </c>
      <c r="B11" s="340" t="s">
        <v>182</v>
      </c>
      <c r="C11" s="20"/>
      <c r="D11" s="20"/>
      <c r="E11" s="20"/>
      <c r="F11" s="101">
        <f t="shared" si="0"/>
        <v>0</v>
      </c>
      <c r="G11" s="174">
        <f>IF(+E11="x","N/A",+H11)</f>
        <v>3</v>
      </c>
      <c r="H11" s="107">
        <v>3</v>
      </c>
      <c r="I11" s="183"/>
      <c r="J11" s="181"/>
      <c r="K11" s="182"/>
      <c r="L11" s="182"/>
      <c r="M11" s="182"/>
      <c r="N11" s="182"/>
      <c r="O11" s="182"/>
      <c r="P11" s="182"/>
      <c r="Q11" s="182"/>
      <c r="R11" s="182"/>
      <c r="S11" s="182"/>
    </row>
    <row r="12" spans="1:19" s="155" customFormat="1" ht="36" customHeight="1">
      <c r="A12" s="114" t="s">
        <v>51</v>
      </c>
      <c r="B12" s="339" t="s">
        <v>184</v>
      </c>
      <c r="C12" s="26"/>
      <c r="D12" s="26"/>
      <c r="E12" s="26"/>
      <c r="F12" s="99">
        <f t="shared" si="0"/>
        <v>0</v>
      </c>
      <c r="G12" s="175">
        <f>IF(+E12="x","N/A",+H12)</f>
        <v>1</v>
      </c>
      <c r="H12" s="107">
        <v>1</v>
      </c>
      <c r="I12" s="210"/>
      <c r="J12" s="153"/>
      <c r="K12" s="43"/>
      <c r="L12" s="43"/>
      <c r="M12" s="43"/>
      <c r="N12" s="43"/>
      <c r="O12" s="43"/>
      <c r="P12" s="43"/>
      <c r="Q12" s="43"/>
      <c r="R12" s="43"/>
      <c r="S12" s="43"/>
    </row>
    <row r="13" spans="1:19" s="155" customFormat="1" ht="30" customHeight="1">
      <c r="A13" s="112" t="s">
        <v>52</v>
      </c>
      <c r="B13" s="341" t="s">
        <v>203</v>
      </c>
      <c r="C13" s="20"/>
      <c r="D13" s="20"/>
      <c r="E13" s="20"/>
      <c r="F13" s="101">
        <f t="shared" si="0"/>
        <v>0</v>
      </c>
      <c r="G13" s="174">
        <f>IF(+E13="x",IF(#REF!="x","N/A",+H15),H13)</f>
        <v>2</v>
      </c>
      <c r="H13" s="107">
        <v>2</v>
      </c>
      <c r="I13" s="183"/>
      <c r="J13" s="153"/>
      <c r="K13" s="43"/>
      <c r="L13" s="43"/>
      <c r="M13" s="43"/>
      <c r="N13" s="43"/>
      <c r="O13" s="43"/>
      <c r="P13" s="43"/>
      <c r="Q13" s="43"/>
      <c r="R13" s="43"/>
      <c r="S13" s="43"/>
    </row>
    <row r="14" spans="1:19" s="155" customFormat="1" ht="30" customHeight="1">
      <c r="A14" s="114" t="s">
        <v>53</v>
      </c>
      <c r="B14" s="342" t="s">
        <v>204</v>
      </c>
      <c r="C14" s="26"/>
      <c r="D14" s="26"/>
      <c r="E14" s="26"/>
      <c r="F14" s="99">
        <f t="shared" si="0"/>
        <v>0</v>
      </c>
      <c r="G14" s="175">
        <f>IF(E14="x","N/A",+H14)</f>
        <v>2</v>
      </c>
      <c r="H14" s="107">
        <v>2</v>
      </c>
      <c r="I14" s="307"/>
      <c r="J14" s="153"/>
      <c r="K14" s="43"/>
      <c r="L14" s="43"/>
      <c r="M14" s="43"/>
      <c r="N14" s="43"/>
      <c r="O14" s="43"/>
      <c r="P14" s="43"/>
      <c r="Q14" s="43"/>
      <c r="R14" s="43"/>
      <c r="S14" s="43"/>
    </row>
    <row r="15" spans="1:19" s="155" customFormat="1" ht="30" customHeight="1">
      <c r="A15" s="112" t="s">
        <v>54</v>
      </c>
      <c r="B15" s="343" t="s">
        <v>205</v>
      </c>
      <c r="C15" s="20"/>
      <c r="D15" s="20"/>
      <c r="E15" s="20"/>
      <c r="F15" s="101">
        <f t="shared" si="0"/>
        <v>0</v>
      </c>
      <c r="G15" s="176">
        <f>IF(E15="x","N/A",+H15)</f>
        <v>2</v>
      </c>
      <c r="H15" s="107">
        <v>2</v>
      </c>
      <c r="I15" s="189"/>
      <c r="J15" s="153"/>
      <c r="K15" s="43"/>
      <c r="L15" s="43"/>
      <c r="M15" s="43"/>
      <c r="N15" s="43"/>
      <c r="O15" s="43"/>
      <c r="P15" s="43"/>
      <c r="Q15" s="43"/>
      <c r="R15" s="43"/>
      <c r="S15" s="43"/>
    </row>
    <row r="16" spans="1:19" s="155" customFormat="1" ht="30" customHeight="1">
      <c r="A16" s="114" t="s">
        <v>55</v>
      </c>
      <c r="B16" s="344" t="s">
        <v>183</v>
      </c>
      <c r="C16" s="26"/>
      <c r="D16" s="26"/>
      <c r="E16" s="26"/>
      <c r="F16" s="99">
        <f t="shared" si="0"/>
        <v>0</v>
      </c>
      <c r="G16" s="175">
        <f>IF(E16="x","N/A",+H16)</f>
        <v>2</v>
      </c>
      <c r="H16" s="107">
        <v>2</v>
      </c>
      <c r="I16" s="76"/>
      <c r="J16" s="181"/>
      <c r="K16" s="182"/>
      <c r="L16" s="182"/>
      <c r="M16" s="182"/>
      <c r="N16" s="182"/>
      <c r="O16" s="182"/>
      <c r="P16" s="182"/>
      <c r="Q16" s="182"/>
      <c r="R16" s="182"/>
      <c r="S16" s="182"/>
    </row>
    <row r="17" spans="1:19" s="155" customFormat="1" ht="30" customHeight="1">
      <c r="A17" s="112" t="s">
        <v>56</v>
      </c>
      <c r="B17" s="345" t="s">
        <v>206</v>
      </c>
      <c r="C17" s="20"/>
      <c r="D17" s="20"/>
      <c r="E17" s="20"/>
      <c r="F17" s="101">
        <f t="shared" si="0"/>
        <v>0</v>
      </c>
      <c r="G17" s="177">
        <f>IF(E17="x","N/A",+H17)</f>
        <v>2</v>
      </c>
      <c r="H17" s="107">
        <v>2</v>
      </c>
      <c r="I17" s="288"/>
      <c r="J17" s="153"/>
      <c r="K17" s="43"/>
      <c r="L17" s="43"/>
      <c r="M17" s="43"/>
      <c r="N17" s="43"/>
      <c r="O17" s="43"/>
      <c r="P17" s="43"/>
      <c r="Q17" s="43"/>
      <c r="R17" s="43"/>
      <c r="S17" s="43"/>
    </row>
    <row r="18" spans="1:19" s="229" customFormat="1" ht="9.9499999999999993" customHeight="1">
      <c r="A18" s="222"/>
      <c r="B18" s="223"/>
      <c r="C18" s="224"/>
      <c r="D18" s="224"/>
      <c r="E18" s="224"/>
      <c r="F18" s="225"/>
      <c r="G18" s="226"/>
      <c r="H18" s="249"/>
      <c r="I18" s="227"/>
      <c r="J18" s="228"/>
      <c r="K18" s="228"/>
      <c r="L18" s="228"/>
      <c r="M18" s="228"/>
      <c r="N18" s="228"/>
      <c r="O18" s="228"/>
      <c r="P18" s="228"/>
      <c r="Q18" s="228"/>
      <c r="R18" s="228"/>
    </row>
    <row r="19" spans="1:19" s="10" customFormat="1" ht="30" customHeight="1">
      <c r="A19" s="230" t="s">
        <v>99</v>
      </c>
      <c r="B19" s="231"/>
      <c r="C19" s="388" t="s">
        <v>100</v>
      </c>
      <c r="D19" s="389"/>
      <c r="E19" s="390"/>
      <c r="F19" s="232">
        <f>SUM(F8:F18)</f>
        <v>0</v>
      </c>
      <c r="G19" s="232">
        <f>SUM(G8:G17)</f>
        <v>20</v>
      </c>
      <c r="H19" s="252">
        <f>SUM(H8:H17)</f>
        <v>20</v>
      </c>
      <c r="I19" s="248"/>
      <c r="J19" s="97"/>
      <c r="K19" s="97"/>
      <c r="L19" s="97"/>
      <c r="M19" s="97"/>
      <c r="N19" s="97"/>
      <c r="O19" s="97"/>
      <c r="P19" s="97"/>
      <c r="Q19" s="97"/>
      <c r="R19" s="97"/>
    </row>
    <row r="20" spans="1:19" s="42" customFormat="1" ht="35.25" customHeight="1">
      <c r="A20" s="385" t="s">
        <v>114</v>
      </c>
      <c r="B20" s="356"/>
      <c r="C20" s="356"/>
      <c r="D20" s="356"/>
      <c r="E20" s="356"/>
      <c r="F20" s="356"/>
      <c r="G20" s="356"/>
      <c r="I20" s="90"/>
      <c r="J20" s="41"/>
      <c r="K20" s="41"/>
      <c r="L20" s="41"/>
      <c r="M20" s="41"/>
      <c r="N20" s="41"/>
      <c r="O20" s="41"/>
      <c r="P20" s="41"/>
      <c r="Q20" s="41"/>
      <c r="R20" s="41"/>
    </row>
    <row r="21" spans="1:19" s="42" customFormat="1" ht="15">
      <c r="A21" s="393"/>
      <c r="B21" s="358"/>
      <c r="C21" s="358"/>
      <c r="D21" s="358"/>
      <c r="E21" s="358"/>
      <c r="F21" s="358"/>
      <c r="G21" s="358"/>
      <c r="H21" s="91"/>
      <c r="I21" s="89"/>
      <c r="J21" s="41"/>
      <c r="K21" s="41"/>
      <c r="L21" s="41"/>
      <c r="M21" s="41"/>
      <c r="N21" s="41"/>
      <c r="O21" s="41"/>
      <c r="P21" s="41"/>
      <c r="Q21" s="41"/>
      <c r="R21" s="41"/>
    </row>
    <row r="22" spans="1:19" s="42" customFormat="1" ht="15">
      <c r="A22" s="358"/>
      <c r="B22" s="358"/>
      <c r="C22" s="358"/>
      <c r="D22" s="358"/>
      <c r="E22" s="358"/>
      <c r="F22" s="358"/>
      <c r="G22" s="358"/>
      <c r="H22" s="91"/>
      <c r="I22" s="89"/>
      <c r="J22" s="41"/>
      <c r="K22" s="41"/>
      <c r="L22" s="41"/>
      <c r="M22" s="41"/>
      <c r="N22" s="41"/>
      <c r="O22" s="41"/>
      <c r="P22" s="41"/>
      <c r="Q22" s="41"/>
      <c r="R22" s="41"/>
    </row>
    <row r="23" spans="1:19" s="42" customFormat="1" ht="15">
      <c r="A23" s="358"/>
      <c r="B23" s="358"/>
      <c r="C23" s="358"/>
      <c r="D23" s="358"/>
      <c r="E23" s="358"/>
      <c r="F23" s="358"/>
      <c r="G23" s="358"/>
      <c r="H23" s="41"/>
      <c r="I23" s="89"/>
      <c r="J23" s="41"/>
      <c r="K23" s="41"/>
      <c r="L23" s="41"/>
      <c r="M23" s="41"/>
      <c r="N23" s="41"/>
      <c r="O23" s="41"/>
      <c r="P23" s="41"/>
      <c r="Q23" s="41"/>
      <c r="R23" s="41"/>
    </row>
    <row r="24" spans="1:19" s="42" customFormat="1" ht="15">
      <c r="A24" s="358"/>
      <c r="B24" s="358"/>
      <c r="C24" s="358"/>
      <c r="D24" s="358"/>
      <c r="E24" s="358"/>
      <c r="F24" s="358"/>
      <c r="G24" s="358"/>
      <c r="H24" s="41"/>
      <c r="I24" s="89"/>
      <c r="J24" s="41"/>
      <c r="K24" s="41"/>
      <c r="L24" s="41"/>
      <c r="M24" s="41"/>
      <c r="N24" s="41"/>
      <c r="O24" s="41"/>
      <c r="P24" s="41"/>
      <c r="Q24" s="41"/>
      <c r="R24" s="41"/>
    </row>
    <row r="25" spans="1:19" ht="15">
      <c r="J25" s="41"/>
      <c r="K25" s="41"/>
      <c r="L25" s="41"/>
      <c r="M25" s="41"/>
      <c r="N25" s="41"/>
      <c r="O25" s="41"/>
      <c r="P25" s="41"/>
      <c r="Q25" s="41"/>
      <c r="R25" s="41"/>
      <c r="S25" s="41"/>
    </row>
    <row r="26" spans="1:19" ht="15">
      <c r="J26" s="41"/>
      <c r="K26" s="41"/>
      <c r="L26" s="41"/>
      <c r="M26" s="41"/>
      <c r="N26" s="41"/>
      <c r="O26" s="41"/>
      <c r="P26" s="41"/>
      <c r="Q26" s="41"/>
      <c r="R26" s="41"/>
      <c r="S26" s="41"/>
    </row>
    <row r="27" spans="1:19" ht="15">
      <c r="J27" s="41"/>
      <c r="K27" s="41"/>
      <c r="L27" s="41"/>
      <c r="M27" s="41"/>
      <c r="N27" s="41"/>
      <c r="O27" s="41"/>
      <c r="P27" s="41"/>
      <c r="Q27" s="41"/>
      <c r="R27" s="41"/>
      <c r="S27" s="41"/>
    </row>
    <row r="28" spans="1:19" ht="15">
      <c r="J28" s="41"/>
      <c r="K28" s="41"/>
      <c r="L28" s="41"/>
      <c r="M28" s="41"/>
      <c r="N28" s="41"/>
      <c r="O28" s="41"/>
      <c r="P28" s="41"/>
      <c r="Q28" s="41"/>
      <c r="R28" s="41"/>
      <c r="S28" s="41"/>
    </row>
  </sheetData>
  <mergeCells count="5">
    <mergeCell ref="A6:G6"/>
    <mergeCell ref="A7:B7"/>
    <mergeCell ref="C19:E19"/>
    <mergeCell ref="A20:G20"/>
    <mergeCell ref="A21:G24"/>
  </mergeCells>
  <pageMargins left="0.7" right="0.7" top="0.75" bottom="0.75" header="0.3" footer="0.3"/>
  <pageSetup scale="70" orientation="landscape" horizontalDpi="4294967292" verticalDpi="4294967292" r:id="rId1"/>
  <colBreaks count="1" manualBreakCount="1">
    <brk id="9"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30"/>
  <sheetViews>
    <sheetView showGridLines="0" topLeftCell="A7" zoomScale="110" zoomScaleNormal="110" zoomScalePageLayoutView="110" workbookViewId="0">
      <selection activeCell="B15" sqref="B15:B19"/>
    </sheetView>
  </sheetViews>
  <sheetFormatPr defaultColWidth="17.28515625" defaultRowHeight="12.75"/>
  <cols>
    <col min="1" max="1" width="4.7109375" style="2" customWidth="1"/>
    <col min="2" max="2" width="100.7109375" style="2" customWidth="1"/>
    <col min="3" max="5" width="6.7109375" style="2" customWidth="1"/>
    <col min="6" max="7" width="12.7109375" style="2" customWidth="1"/>
    <col min="8" max="8" width="8.7109375" style="2" hidden="1" customWidth="1"/>
    <col min="9" max="9" width="25.7109375" style="2" customWidth="1"/>
    <col min="10" max="19" width="8.85546875" style="2" customWidth="1"/>
    <col min="20" max="16384" width="17.28515625" style="2"/>
  </cols>
  <sheetData>
    <row r="1" spans="1:19" ht="15.75" customHeight="1">
      <c r="A1" s="1"/>
      <c r="B1" s="1"/>
      <c r="C1" s="1"/>
      <c r="D1" s="1"/>
      <c r="E1" s="1"/>
      <c r="F1" s="1"/>
      <c r="G1" s="1"/>
      <c r="H1" s="247"/>
      <c r="I1" s="1"/>
      <c r="J1" s="1"/>
      <c r="K1" s="1"/>
      <c r="L1" s="1"/>
      <c r="M1" s="1"/>
      <c r="N1" s="1"/>
      <c r="O1" s="1"/>
      <c r="P1" s="1"/>
      <c r="Q1" s="1"/>
      <c r="R1" s="1"/>
      <c r="S1" s="1"/>
    </row>
    <row r="2" spans="1:19" ht="15.75" customHeight="1">
      <c r="A2" s="3"/>
      <c r="B2" s="4"/>
      <c r="C2" s="4"/>
      <c r="D2" s="4"/>
      <c r="E2" s="4"/>
      <c r="F2" s="4"/>
      <c r="G2" s="4"/>
      <c r="H2" s="7"/>
      <c r="I2" s="4"/>
      <c r="J2" s="4"/>
      <c r="K2" s="4"/>
      <c r="L2" s="4"/>
      <c r="M2" s="4"/>
      <c r="N2" s="4"/>
      <c r="O2" s="4"/>
      <c r="P2" s="4"/>
      <c r="Q2" s="4"/>
      <c r="R2" s="4"/>
      <c r="S2" s="4"/>
    </row>
    <row r="3" spans="1:19" ht="15" customHeight="1">
      <c r="A3" s="3"/>
      <c r="B3" s="4"/>
      <c r="C3" s="4"/>
      <c r="D3" s="4"/>
      <c r="E3" s="4"/>
      <c r="F3" s="4"/>
      <c r="G3" s="4"/>
      <c r="H3" s="7"/>
      <c r="I3" s="4"/>
      <c r="J3" s="4"/>
      <c r="K3" s="4"/>
      <c r="L3" s="4"/>
      <c r="M3" s="4"/>
      <c r="N3" s="4"/>
      <c r="O3" s="4"/>
      <c r="P3" s="4"/>
      <c r="Q3" s="4"/>
      <c r="R3" s="4"/>
      <c r="S3" s="4"/>
    </row>
    <row r="4" spans="1:19" ht="17.25" customHeight="1">
      <c r="A4" s="3"/>
      <c r="B4" s="4"/>
      <c r="C4" s="4"/>
      <c r="D4" s="4"/>
      <c r="E4" s="4"/>
      <c r="F4" s="4"/>
      <c r="G4" s="4"/>
      <c r="H4" s="7"/>
      <c r="I4" s="4"/>
      <c r="J4" s="4"/>
      <c r="K4" s="4"/>
      <c r="L4" s="4"/>
      <c r="M4" s="4"/>
      <c r="N4" s="4"/>
      <c r="O4" s="4"/>
      <c r="P4" s="4"/>
      <c r="Q4" s="4"/>
      <c r="R4" s="4"/>
      <c r="S4" s="4"/>
    </row>
    <row r="5" spans="1:19" ht="27" customHeight="1">
      <c r="A5" s="6" t="s">
        <v>98</v>
      </c>
      <c r="B5" s="7"/>
      <c r="C5" s="7"/>
      <c r="D5" s="7"/>
      <c r="E5" s="7"/>
      <c r="F5" s="7"/>
      <c r="G5" s="7"/>
      <c r="H5" s="7"/>
      <c r="I5" s="7"/>
      <c r="J5" s="7"/>
      <c r="K5" s="4"/>
      <c r="L5" s="4"/>
      <c r="M5" s="4"/>
      <c r="N5" s="4"/>
      <c r="O5" s="4"/>
      <c r="P5" s="4"/>
      <c r="Q5" s="4"/>
      <c r="R5" s="4"/>
      <c r="S5" s="4"/>
    </row>
    <row r="6" spans="1:19" ht="39.950000000000003" customHeight="1">
      <c r="A6" s="384" t="s">
        <v>140</v>
      </c>
      <c r="B6" s="384"/>
      <c r="C6" s="384"/>
      <c r="D6" s="384"/>
      <c r="E6" s="384"/>
      <c r="F6" s="384"/>
      <c r="G6" s="384"/>
      <c r="H6" s="7"/>
      <c r="I6" s="7"/>
      <c r="J6" s="7"/>
      <c r="K6" s="7"/>
      <c r="L6" s="7"/>
      <c r="M6" s="7"/>
      <c r="N6" s="7"/>
      <c r="O6" s="7"/>
      <c r="P6" s="7"/>
      <c r="Q6" s="7"/>
      <c r="R6" s="7"/>
      <c r="S6" s="7"/>
    </row>
    <row r="7" spans="1:19" s="10" customFormat="1" ht="30" customHeight="1">
      <c r="A7" s="425" t="s">
        <v>136</v>
      </c>
      <c r="B7" s="426"/>
      <c r="C7" s="108" t="s">
        <v>102</v>
      </c>
      <c r="D7" s="109" t="s">
        <v>103</v>
      </c>
      <c r="E7" s="108" t="s">
        <v>9</v>
      </c>
      <c r="F7" s="109" t="s">
        <v>92</v>
      </c>
      <c r="G7" s="172" t="s">
        <v>93</v>
      </c>
      <c r="H7" s="184" t="s">
        <v>10</v>
      </c>
      <c r="I7" s="110" t="s">
        <v>130</v>
      </c>
      <c r="J7" s="96"/>
      <c r="K7" s="97"/>
      <c r="L7" s="97"/>
      <c r="M7" s="97"/>
      <c r="N7" s="97"/>
      <c r="O7" s="97"/>
      <c r="P7" s="97"/>
      <c r="Q7" s="97"/>
      <c r="R7" s="97"/>
      <c r="S7" s="97"/>
    </row>
    <row r="8" spans="1:19" s="155" customFormat="1" ht="30" customHeight="1">
      <c r="A8" s="161" t="s">
        <v>57</v>
      </c>
      <c r="B8" s="197" t="s">
        <v>185</v>
      </c>
      <c r="C8" s="299"/>
      <c r="D8" s="299"/>
      <c r="E8" s="299"/>
      <c r="F8" s="198">
        <f t="shared" ref="F8:F19" si="0">IF(E8="x","N/A",IF(C8="x",H8,0))</f>
        <v>0</v>
      </c>
      <c r="G8" s="32">
        <f>IF(+E8="x","N/A",+H8)</f>
        <v>3</v>
      </c>
      <c r="H8" s="199">
        <v>3</v>
      </c>
      <c r="I8" s="310"/>
      <c r="J8" s="154"/>
      <c r="K8" s="43"/>
      <c r="L8" s="43"/>
      <c r="M8" s="43"/>
      <c r="N8" s="43"/>
      <c r="O8" s="43"/>
      <c r="P8" s="43"/>
      <c r="Q8" s="43"/>
      <c r="R8" s="43"/>
      <c r="S8" s="43"/>
    </row>
    <row r="9" spans="1:19" s="155" customFormat="1" ht="30" customHeight="1">
      <c r="A9" s="200" t="s">
        <v>58</v>
      </c>
      <c r="B9" s="333" t="s">
        <v>186</v>
      </c>
      <c r="C9" s="300"/>
      <c r="D9" s="300"/>
      <c r="E9" s="300"/>
      <c r="F9" s="201">
        <f t="shared" si="0"/>
        <v>0</v>
      </c>
      <c r="G9" s="116">
        <f>IF(+E9="x","N/A",+H9)</f>
        <v>2</v>
      </c>
      <c r="H9" s="199">
        <v>2</v>
      </c>
      <c r="I9" s="311"/>
      <c r="J9" s="154"/>
      <c r="K9" s="43"/>
      <c r="L9" s="43"/>
      <c r="M9" s="43"/>
      <c r="N9" s="43"/>
      <c r="O9" s="43"/>
      <c r="P9" s="43"/>
      <c r="Q9" s="43"/>
      <c r="R9" s="43"/>
      <c r="S9" s="43"/>
    </row>
    <row r="10" spans="1:19" s="155" customFormat="1" ht="30" customHeight="1">
      <c r="A10" s="161" t="s">
        <v>59</v>
      </c>
      <c r="B10" s="205" t="s">
        <v>187</v>
      </c>
      <c r="C10" s="301"/>
      <c r="D10" s="301"/>
      <c r="E10" s="301"/>
      <c r="F10" s="198">
        <f t="shared" si="0"/>
        <v>0</v>
      </c>
      <c r="G10" s="32">
        <f>IF(+E10="x","N/A",+H10)</f>
        <v>1</v>
      </c>
      <c r="H10" s="199">
        <v>1</v>
      </c>
      <c r="I10" s="312"/>
      <c r="J10" s="154"/>
      <c r="K10" s="43"/>
      <c r="L10" s="43"/>
      <c r="M10" s="43"/>
      <c r="N10" s="43"/>
      <c r="O10" s="43"/>
      <c r="P10" s="43"/>
      <c r="Q10" s="43"/>
      <c r="R10" s="43"/>
      <c r="S10" s="43"/>
    </row>
    <row r="11" spans="1:19" s="155" customFormat="1" ht="30" customHeight="1">
      <c r="A11" s="17" t="s">
        <v>60</v>
      </c>
      <c r="B11" s="202" t="s">
        <v>188</v>
      </c>
      <c r="C11" s="192"/>
      <c r="D11" s="118"/>
      <c r="E11" s="117"/>
      <c r="F11" s="201">
        <f t="shared" si="0"/>
        <v>0</v>
      </c>
      <c r="G11" s="21">
        <f>IF(+E11="x","N/A",+H11)</f>
        <v>3</v>
      </c>
      <c r="H11" s="119">
        <v>3</v>
      </c>
      <c r="I11" s="192"/>
      <c r="J11" s="154"/>
      <c r="K11" s="43"/>
      <c r="L11" s="43"/>
      <c r="M11" s="43"/>
      <c r="N11" s="43"/>
      <c r="O11" s="43"/>
      <c r="P11" s="43"/>
      <c r="Q11" s="43"/>
      <c r="R11" s="43"/>
      <c r="S11" s="43"/>
    </row>
    <row r="12" spans="1:19" s="155" customFormat="1" ht="33" customHeight="1">
      <c r="A12" s="190" t="s">
        <v>61</v>
      </c>
      <c r="B12" s="203" t="s">
        <v>189</v>
      </c>
      <c r="C12" s="193"/>
      <c r="D12" s="122"/>
      <c r="E12" s="121"/>
      <c r="F12" s="198">
        <f t="shared" si="0"/>
        <v>0</v>
      </c>
      <c r="G12" s="123">
        <f>IF(+E12="x","N/A",+H12)</f>
        <v>2</v>
      </c>
      <c r="H12" s="119">
        <v>2</v>
      </c>
      <c r="I12" s="210"/>
      <c r="J12" s="154"/>
      <c r="K12" s="43"/>
      <c r="L12" s="43"/>
      <c r="M12" s="43"/>
      <c r="N12" s="43"/>
      <c r="O12" s="43"/>
      <c r="P12" s="43"/>
      <c r="Q12" s="43"/>
      <c r="R12" s="43"/>
      <c r="S12" s="43"/>
    </row>
    <row r="13" spans="1:19" s="155" customFormat="1" ht="30" customHeight="1">
      <c r="A13" s="17" t="s">
        <v>62</v>
      </c>
      <c r="B13" s="127" t="s">
        <v>191</v>
      </c>
      <c r="C13" s="194"/>
      <c r="D13" s="125"/>
      <c r="E13" s="124"/>
      <c r="F13" s="201">
        <f t="shared" si="0"/>
        <v>0</v>
      </c>
      <c r="G13" s="21">
        <f t="shared" ref="G13:G18" si="1">IF(+E13="x","N/A",+H13)</f>
        <v>1</v>
      </c>
      <c r="H13" s="119">
        <v>1</v>
      </c>
      <c r="I13" s="194"/>
      <c r="J13" s="154"/>
      <c r="K13" s="43"/>
      <c r="L13" s="43"/>
      <c r="M13" s="43"/>
      <c r="N13" s="43"/>
      <c r="O13" s="43"/>
      <c r="P13" s="43"/>
      <c r="Q13" s="43"/>
      <c r="R13" s="43"/>
      <c r="S13" s="43"/>
    </row>
    <row r="14" spans="1:19" s="155" customFormat="1" ht="30" customHeight="1">
      <c r="A14" s="190" t="s">
        <v>63</v>
      </c>
      <c r="B14" s="203" t="s">
        <v>192</v>
      </c>
      <c r="C14" s="195"/>
      <c r="D14" s="126"/>
      <c r="E14" s="126"/>
      <c r="F14" s="198">
        <f t="shared" si="0"/>
        <v>0</v>
      </c>
      <c r="G14" s="123">
        <v>2</v>
      </c>
      <c r="H14" s="119">
        <v>1</v>
      </c>
      <c r="I14" s="195"/>
      <c r="J14" s="154"/>
      <c r="K14" s="43"/>
      <c r="L14" s="43"/>
      <c r="M14" s="43"/>
      <c r="N14" s="43"/>
      <c r="O14" s="43"/>
      <c r="P14" s="43"/>
      <c r="Q14" s="43"/>
      <c r="R14" s="43"/>
      <c r="S14" s="43"/>
    </row>
    <row r="15" spans="1:19" s="155" customFormat="1" ht="30" customHeight="1">
      <c r="A15" s="17" t="s">
        <v>64</v>
      </c>
      <c r="B15" s="334" t="s">
        <v>193</v>
      </c>
      <c r="C15" s="192"/>
      <c r="D15" s="128"/>
      <c r="E15" s="129"/>
      <c r="F15" s="201">
        <f t="shared" si="0"/>
        <v>0</v>
      </c>
      <c r="G15" s="21">
        <f t="shared" si="1"/>
        <v>1</v>
      </c>
      <c r="H15" s="119">
        <v>1</v>
      </c>
      <c r="I15" s="332"/>
      <c r="J15" s="154"/>
      <c r="K15" s="43"/>
      <c r="L15" s="43"/>
      <c r="M15" s="43"/>
      <c r="N15" s="43"/>
      <c r="O15" s="43"/>
      <c r="P15" s="43"/>
      <c r="Q15" s="43"/>
      <c r="R15" s="43"/>
      <c r="S15" s="43"/>
    </row>
    <row r="16" spans="1:19" s="155" customFormat="1" ht="30" customHeight="1">
      <c r="A16" s="190" t="s">
        <v>82</v>
      </c>
      <c r="B16" s="335" t="s">
        <v>209</v>
      </c>
      <c r="C16" s="193"/>
      <c r="D16" s="130"/>
      <c r="E16" s="126"/>
      <c r="F16" s="198">
        <f t="shared" si="0"/>
        <v>0</v>
      </c>
      <c r="G16" s="123">
        <v>1</v>
      </c>
      <c r="H16" s="119">
        <v>1</v>
      </c>
      <c r="I16" s="193"/>
      <c r="J16" s="154"/>
      <c r="K16" s="43"/>
      <c r="L16" s="43"/>
      <c r="M16" s="43"/>
      <c r="N16" s="43"/>
      <c r="O16" s="43"/>
      <c r="P16" s="43"/>
      <c r="Q16" s="43"/>
      <c r="R16" s="43"/>
      <c r="S16" s="43"/>
    </row>
    <row r="17" spans="1:19" s="155" customFormat="1" ht="30" customHeight="1">
      <c r="A17" s="17" t="s">
        <v>65</v>
      </c>
      <c r="B17" s="336" t="s">
        <v>210</v>
      </c>
      <c r="C17" s="192"/>
      <c r="D17" s="128"/>
      <c r="E17" s="129"/>
      <c r="F17" s="201">
        <f t="shared" si="0"/>
        <v>0</v>
      </c>
      <c r="G17" s="21">
        <v>1</v>
      </c>
      <c r="H17" s="119">
        <v>2</v>
      </c>
      <c r="I17" s="192"/>
      <c r="J17" s="154"/>
      <c r="K17" s="43"/>
      <c r="L17" s="43"/>
      <c r="M17" s="43"/>
      <c r="N17" s="43"/>
      <c r="O17" s="43"/>
      <c r="P17" s="43"/>
      <c r="Q17" s="43"/>
      <c r="R17" s="43"/>
      <c r="S17" s="43"/>
    </row>
    <row r="18" spans="1:19" s="155" customFormat="1" ht="30" customHeight="1">
      <c r="A18" s="190" t="s">
        <v>66</v>
      </c>
      <c r="B18" s="337" t="s">
        <v>208</v>
      </c>
      <c r="C18" s="193"/>
      <c r="D18" s="130"/>
      <c r="E18" s="126"/>
      <c r="F18" s="198">
        <f t="shared" si="0"/>
        <v>0</v>
      </c>
      <c r="G18" s="123">
        <f t="shared" si="1"/>
        <v>2</v>
      </c>
      <c r="H18" s="119">
        <v>2</v>
      </c>
      <c r="I18" s="193"/>
      <c r="J18" s="154"/>
      <c r="K18" s="43"/>
      <c r="L18" s="43"/>
      <c r="M18" s="43"/>
      <c r="N18" s="43"/>
      <c r="O18" s="43"/>
      <c r="P18" s="43"/>
      <c r="Q18" s="43"/>
      <c r="R18" s="43"/>
      <c r="S18" s="43"/>
    </row>
    <row r="19" spans="1:19" s="155" customFormat="1" ht="30" customHeight="1">
      <c r="A19" s="17" t="s">
        <v>67</v>
      </c>
      <c r="B19" s="338" t="s">
        <v>207</v>
      </c>
      <c r="C19" s="196"/>
      <c r="D19" s="236"/>
      <c r="E19" s="237"/>
      <c r="F19" s="201">
        <f t="shared" si="0"/>
        <v>0</v>
      </c>
      <c r="G19" s="21">
        <v>2</v>
      </c>
      <c r="H19" s="119">
        <v>3</v>
      </c>
      <c r="I19" s="196"/>
      <c r="J19" s="154"/>
      <c r="K19" s="43"/>
      <c r="L19" s="43"/>
      <c r="M19" s="43"/>
      <c r="N19" s="43"/>
      <c r="O19" s="43"/>
      <c r="P19" s="43"/>
      <c r="Q19" s="43"/>
      <c r="R19" s="43"/>
      <c r="S19" s="43"/>
    </row>
    <row r="20" spans="1:19" s="155" customFormat="1" ht="30" customHeight="1">
      <c r="A20" s="190" t="s">
        <v>85</v>
      </c>
      <c r="B20" s="204" t="s">
        <v>194</v>
      </c>
      <c r="C20" s="329"/>
      <c r="D20" s="330"/>
      <c r="E20" s="331"/>
      <c r="F20" s="299">
        <f t="shared" ref="F20" si="2">IF(E20="x","N/A",IF(C20="x",H20,0))</f>
        <v>0</v>
      </c>
      <c r="G20" s="123">
        <v>2</v>
      </c>
      <c r="H20" s="119">
        <v>1</v>
      </c>
      <c r="I20" s="193"/>
      <c r="J20" s="154"/>
      <c r="K20" s="43"/>
      <c r="L20" s="43"/>
      <c r="M20" s="43"/>
      <c r="N20" s="43"/>
      <c r="O20" s="43"/>
      <c r="P20" s="43"/>
      <c r="Q20" s="43"/>
      <c r="R20" s="43"/>
      <c r="S20" s="43"/>
    </row>
    <row r="21" spans="1:19" s="229" customFormat="1" ht="9.9499999999999993" customHeight="1">
      <c r="A21" s="222"/>
      <c r="B21" s="223"/>
      <c r="C21" s="224"/>
      <c r="D21" s="224"/>
      <c r="E21" s="224"/>
      <c r="F21" s="225"/>
      <c r="G21" s="226"/>
      <c r="H21" s="253"/>
      <c r="I21" s="227"/>
      <c r="J21" s="228"/>
      <c r="K21" s="228"/>
      <c r="L21" s="228"/>
      <c r="M21" s="228"/>
      <c r="N21" s="228"/>
      <c r="O21" s="228"/>
      <c r="P21" s="228"/>
      <c r="Q21" s="228"/>
      <c r="R21" s="228"/>
    </row>
    <row r="22" spans="1:19" s="10" customFormat="1" ht="30" customHeight="1">
      <c r="A22" s="230" t="s">
        <v>99</v>
      </c>
      <c r="B22" s="231"/>
      <c r="C22" s="388" t="s">
        <v>100</v>
      </c>
      <c r="D22" s="389"/>
      <c r="E22" s="390"/>
      <c r="F22" s="232">
        <f>SUM(F8:F20)</f>
        <v>0</v>
      </c>
      <c r="G22" s="232">
        <f>SUM(G8:G20)</f>
        <v>23</v>
      </c>
      <c r="H22" s="252">
        <f>SUM(H8:H20)</f>
        <v>23</v>
      </c>
      <c r="I22" s="248"/>
      <c r="J22" s="97"/>
      <c r="K22" s="97"/>
      <c r="L22" s="97"/>
      <c r="M22" s="97"/>
      <c r="N22" s="97"/>
      <c r="O22" s="97"/>
      <c r="P22" s="97"/>
      <c r="Q22" s="97"/>
      <c r="R22" s="97"/>
    </row>
    <row r="23" spans="1:19" s="42" customFormat="1" ht="30" customHeight="1">
      <c r="A23" s="385" t="s">
        <v>114</v>
      </c>
      <c r="B23" s="356"/>
      <c r="C23" s="356"/>
      <c r="D23" s="356"/>
      <c r="E23" s="356"/>
      <c r="F23" s="356"/>
      <c r="G23" s="356"/>
      <c r="I23" s="90"/>
      <c r="J23" s="41"/>
      <c r="K23" s="41"/>
      <c r="L23" s="41"/>
      <c r="M23" s="41"/>
      <c r="N23" s="41"/>
      <c r="O23" s="41"/>
      <c r="P23" s="41"/>
      <c r="Q23" s="41"/>
      <c r="R23" s="41"/>
    </row>
    <row r="24" spans="1:19" s="42" customFormat="1" ht="15">
      <c r="A24" s="393"/>
      <c r="B24" s="358"/>
      <c r="C24" s="358"/>
      <c r="D24" s="358"/>
      <c r="E24" s="358"/>
      <c r="F24" s="358"/>
      <c r="G24" s="358"/>
      <c r="H24" s="91"/>
      <c r="I24" s="89"/>
      <c r="J24" s="41"/>
      <c r="K24" s="41"/>
      <c r="L24" s="41"/>
      <c r="M24" s="41"/>
      <c r="N24" s="41"/>
      <c r="O24" s="41"/>
      <c r="P24" s="41"/>
      <c r="Q24" s="41"/>
      <c r="R24" s="41"/>
    </row>
    <row r="25" spans="1:19" s="42" customFormat="1" ht="15">
      <c r="A25" s="358"/>
      <c r="B25" s="358"/>
      <c r="C25" s="358"/>
      <c r="D25" s="358"/>
      <c r="E25" s="358"/>
      <c r="F25" s="358"/>
      <c r="G25" s="358"/>
      <c r="H25" s="91"/>
      <c r="I25" s="89"/>
      <c r="J25" s="41"/>
      <c r="K25" s="41"/>
      <c r="L25" s="41"/>
      <c r="M25" s="41"/>
      <c r="N25" s="41"/>
      <c r="O25" s="41"/>
      <c r="P25" s="41"/>
      <c r="Q25" s="41"/>
      <c r="R25" s="41"/>
    </row>
    <row r="26" spans="1:19" s="42" customFormat="1" ht="15">
      <c r="A26" s="358"/>
      <c r="B26" s="358"/>
      <c r="C26" s="358"/>
      <c r="D26" s="358"/>
      <c r="E26" s="358"/>
      <c r="F26" s="358"/>
      <c r="G26" s="358"/>
      <c r="H26" s="41"/>
      <c r="I26" s="89"/>
      <c r="J26" s="41"/>
      <c r="K26" s="41"/>
      <c r="L26" s="41"/>
      <c r="M26" s="41"/>
      <c r="N26" s="41"/>
      <c r="O26" s="41"/>
      <c r="P26" s="41"/>
      <c r="Q26" s="41"/>
      <c r="R26" s="41"/>
    </row>
    <row r="27" spans="1:19" s="42" customFormat="1" ht="15">
      <c r="A27" s="358"/>
      <c r="B27" s="358"/>
      <c r="C27" s="358"/>
      <c r="D27" s="358"/>
      <c r="E27" s="358"/>
      <c r="F27" s="358"/>
      <c r="G27" s="358"/>
      <c r="H27" s="41"/>
      <c r="I27" s="89"/>
      <c r="J27" s="41"/>
      <c r="K27" s="41"/>
      <c r="L27" s="41"/>
      <c r="M27" s="41"/>
      <c r="N27" s="41"/>
      <c r="O27" s="41"/>
      <c r="P27" s="41"/>
      <c r="Q27" s="41"/>
      <c r="R27" s="41"/>
    </row>
    <row r="28" spans="1:19" ht="15">
      <c r="J28" s="41"/>
      <c r="K28" s="41"/>
      <c r="L28" s="41"/>
      <c r="M28" s="41"/>
      <c r="N28" s="41"/>
      <c r="O28" s="41"/>
      <c r="P28" s="41"/>
      <c r="Q28" s="41"/>
      <c r="R28" s="41"/>
      <c r="S28" s="41"/>
    </row>
    <row r="29" spans="1:19" ht="15">
      <c r="K29" s="41"/>
      <c r="L29" s="41"/>
      <c r="M29" s="41"/>
      <c r="N29" s="41"/>
      <c r="O29" s="41"/>
      <c r="P29" s="41"/>
      <c r="Q29" s="41"/>
      <c r="R29" s="41"/>
      <c r="S29" s="41"/>
    </row>
    <row r="30" spans="1:19" ht="15">
      <c r="K30" s="41"/>
      <c r="L30" s="41"/>
      <c r="M30" s="41"/>
      <c r="N30" s="41"/>
      <c r="O30" s="41"/>
      <c r="P30" s="41"/>
      <c r="Q30" s="41"/>
      <c r="R30" s="41"/>
      <c r="S30" s="41"/>
    </row>
  </sheetData>
  <mergeCells count="5">
    <mergeCell ref="A6:G6"/>
    <mergeCell ref="A7:B7"/>
    <mergeCell ref="C22:E22"/>
    <mergeCell ref="A23:G23"/>
    <mergeCell ref="A24:G27"/>
  </mergeCells>
  <pageMargins left="0.7" right="0.7" top="0.75" bottom="0.75" header="0.3" footer="0.3"/>
  <pageSetup scale="70" orientation="landscape" horizontalDpi="4294967292" verticalDpi="4294967292" r:id="rId1"/>
  <colBreaks count="1" manualBreakCount="1">
    <brk id="9"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23"/>
  <sheetViews>
    <sheetView showGridLines="0" zoomScale="110" zoomScaleNormal="110" zoomScalePageLayoutView="110" workbookViewId="0">
      <selection activeCell="B14" sqref="B14"/>
    </sheetView>
  </sheetViews>
  <sheetFormatPr defaultColWidth="17.28515625" defaultRowHeight="15.75" customHeight="1"/>
  <cols>
    <col min="1" max="1" width="4.7109375" style="2" customWidth="1"/>
    <col min="2" max="2" width="100.7109375" style="2" customWidth="1"/>
    <col min="3" max="4" width="6.7109375" style="2" customWidth="1"/>
    <col min="5" max="5" width="10" style="2" customWidth="1"/>
    <col min="6" max="6" width="14.28515625" style="2" customWidth="1"/>
    <col min="7" max="7" width="18.140625" style="2" customWidth="1"/>
    <col min="8" max="8" width="3.7109375" style="2" hidden="1" customWidth="1"/>
    <col min="9" max="9" width="25.7109375" style="2" customWidth="1"/>
    <col min="10" max="19" width="8.85546875" style="2" customWidth="1"/>
    <col min="20" max="16384" width="17.28515625" style="2"/>
  </cols>
  <sheetData>
    <row r="1" spans="1:19" ht="15.75" customHeight="1">
      <c r="A1" s="1"/>
      <c r="B1" s="1"/>
      <c r="C1" s="1"/>
      <c r="D1" s="1"/>
      <c r="E1" s="1"/>
      <c r="F1" s="1"/>
      <c r="G1" s="1"/>
      <c r="H1" s="247"/>
      <c r="I1" s="1"/>
      <c r="J1" s="1"/>
      <c r="K1" s="1"/>
      <c r="L1" s="1"/>
      <c r="M1" s="1"/>
      <c r="N1" s="1"/>
      <c r="O1" s="1"/>
      <c r="P1" s="1"/>
      <c r="Q1" s="1"/>
      <c r="R1" s="1"/>
      <c r="S1" s="1"/>
    </row>
    <row r="2" spans="1:19" ht="15.75" customHeight="1">
      <c r="A2" s="3"/>
      <c r="B2" s="4"/>
      <c r="C2" s="4"/>
      <c r="D2" s="4"/>
      <c r="E2" s="4"/>
      <c r="F2" s="4"/>
      <c r="G2" s="4"/>
      <c r="H2" s="7"/>
      <c r="I2" s="4"/>
      <c r="J2" s="4"/>
      <c r="K2" s="4"/>
      <c r="L2" s="4"/>
      <c r="M2" s="4"/>
      <c r="N2" s="4"/>
      <c r="O2" s="4"/>
      <c r="P2" s="4"/>
      <c r="Q2" s="4"/>
      <c r="R2" s="4"/>
      <c r="S2" s="4"/>
    </row>
    <row r="3" spans="1:19" ht="15" customHeight="1">
      <c r="A3" s="3"/>
      <c r="B3" s="4"/>
      <c r="C3" s="4"/>
      <c r="D3" s="4"/>
      <c r="E3" s="4"/>
      <c r="F3" s="4"/>
      <c r="G3" s="4"/>
      <c r="H3" s="7"/>
      <c r="I3" s="4"/>
      <c r="J3" s="4"/>
      <c r="K3" s="4"/>
      <c r="L3" s="4"/>
      <c r="M3" s="4"/>
      <c r="N3" s="4"/>
      <c r="O3" s="4"/>
      <c r="P3" s="4"/>
      <c r="Q3" s="4"/>
      <c r="R3" s="4"/>
      <c r="S3" s="4"/>
    </row>
    <row r="4" spans="1:19" ht="17.25" customHeight="1">
      <c r="A4" s="3"/>
      <c r="B4" s="4"/>
      <c r="C4" s="4"/>
      <c r="D4" s="4"/>
      <c r="E4" s="4"/>
      <c r="F4" s="4"/>
      <c r="G4" s="4"/>
      <c r="H4" s="7"/>
      <c r="I4" s="4"/>
      <c r="J4" s="4"/>
      <c r="K4" s="4"/>
      <c r="L4" s="4"/>
      <c r="M4" s="4"/>
      <c r="N4" s="4"/>
      <c r="O4" s="4"/>
      <c r="P4" s="4"/>
      <c r="Q4" s="4"/>
      <c r="R4" s="4"/>
      <c r="S4" s="4"/>
    </row>
    <row r="5" spans="1:19" ht="27" customHeight="1">
      <c r="A5" s="6" t="s">
        <v>98</v>
      </c>
      <c r="B5" s="7"/>
      <c r="C5" s="7"/>
      <c r="D5" s="7"/>
      <c r="E5" s="7"/>
      <c r="F5" s="7"/>
      <c r="G5" s="7"/>
      <c r="H5" s="7"/>
      <c r="I5" s="7"/>
      <c r="J5" s="7"/>
      <c r="K5" s="4"/>
      <c r="L5" s="4"/>
      <c r="M5" s="4"/>
      <c r="N5" s="4"/>
      <c r="O5" s="4"/>
      <c r="P5" s="4"/>
      <c r="Q5" s="4"/>
      <c r="R5" s="4"/>
      <c r="S5" s="4"/>
    </row>
    <row r="6" spans="1:19" ht="39.950000000000003" customHeight="1">
      <c r="A6" s="384" t="s">
        <v>140</v>
      </c>
      <c r="B6" s="384"/>
      <c r="C6" s="384"/>
      <c r="D6" s="384"/>
      <c r="E6" s="384"/>
      <c r="F6" s="384"/>
      <c r="G6" s="384"/>
      <c r="H6" s="7"/>
      <c r="I6" s="7"/>
      <c r="J6" s="7"/>
      <c r="K6" s="7"/>
      <c r="L6" s="7"/>
      <c r="M6" s="7"/>
      <c r="N6" s="7"/>
      <c r="O6" s="7"/>
      <c r="P6" s="7"/>
      <c r="Q6" s="7"/>
      <c r="R6" s="7"/>
      <c r="S6" s="7"/>
    </row>
    <row r="7" spans="1:19" s="10" customFormat="1" ht="30" customHeight="1">
      <c r="A7" s="425" t="s">
        <v>101</v>
      </c>
      <c r="B7" s="426"/>
      <c r="C7" s="108" t="s">
        <v>102</v>
      </c>
      <c r="D7" s="109" t="s">
        <v>103</v>
      </c>
      <c r="E7" s="108" t="s">
        <v>9</v>
      </c>
      <c r="F7" s="109" t="s">
        <v>92</v>
      </c>
      <c r="G7" s="172" t="s">
        <v>93</v>
      </c>
      <c r="H7" s="184" t="s">
        <v>10</v>
      </c>
      <c r="I7" s="110" t="s">
        <v>130</v>
      </c>
      <c r="J7" s="96"/>
      <c r="K7" s="96"/>
      <c r="L7" s="96"/>
      <c r="M7" s="96"/>
      <c r="N7" s="96"/>
      <c r="O7" s="96"/>
      <c r="P7" s="96"/>
      <c r="Q7" s="96"/>
      <c r="R7" s="96"/>
      <c r="S7" s="96"/>
    </row>
    <row r="8" spans="1:19" s="155" customFormat="1" ht="45" customHeight="1">
      <c r="A8" s="132" t="s">
        <v>68</v>
      </c>
      <c r="B8" s="206" t="s">
        <v>195</v>
      </c>
      <c r="C8" s="209"/>
      <c r="D8" s="120"/>
      <c r="E8" s="120"/>
      <c r="F8" s="99">
        <f t="shared" ref="F8:F14" si="0">IF(+E8&lt;&gt;"x",IF(C8="x",H8,0),"N/A")</f>
        <v>0</v>
      </c>
      <c r="G8" s="123">
        <f t="shared" ref="G8:G14" si="1">IF(+E8="x","N/A",+H8)</f>
        <v>1</v>
      </c>
      <c r="H8" s="119">
        <v>1</v>
      </c>
      <c r="I8" s="210"/>
      <c r="J8" s="43"/>
      <c r="K8" s="43"/>
      <c r="L8" s="43"/>
      <c r="M8" s="43"/>
      <c r="N8" s="43"/>
      <c r="O8" s="43"/>
      <c r="P8" s="43"/>
      <c r="Q8" s="43"/>
      <c r="R8" s="43"/>
      <c r="S8" s="43"/>
    </row>
    <row r="9" spans="1:19" s="155" customFormat="1" ht="30" customHeight="1">
      <c r="A9" s="17" t="s">
        <v>69</v>
      </c>
      <c r="B9" s="133" t="s">
        <v>197</v>
      </c>
      <c r="C9" s="19"/>
      <c r="D9" s="20"/>
      <c r="E9" s="20"/>
      <c r="F9" s="101">
        <f t="shared" si="0"/>
        <v>0</v>
      </c>
      <c r="G9" s="134">
        <f t="shared" si="1"/>
        <v>1</v>
      </c>
      <c r="H9" s="119">
        <v>1</v>
      </c>
      <c r="I9" s="210"/>
      <c r="J9" s="43"/>
      <c r="K9" s="43"/>
      <c r="L9" s="43"/>
      <c r="M9" s="43"/>
      <c r="N9" s="43"/>
      <c r="O9" s="43"/>
      <c r="P9" s="43"/>
      <c r="Q9" s="43"/>
      <c r="R9" s="43"/>
      <c r="S9" s="43"/>
    </row>
    <row r="10" spans="1:19" s="155" customFormat="1" ht="30" customHeight="1">
      <c r="A10" s="132" t="s">
        <v>70</v>
      </c>
      <c r="B10" s="208" t="s">
        <v>196</v>
      </c>
      <c r="C10" s="209"/>
      <c r="D10" s="120"/>
      <c r="E10" s="120"/>
      <c r="F10" s="99">
        <f t="shared" si="0"/>
        <v>0</v>
      </c>
      <c r="G10" s="123">
        <v>2</v>
      </c>
      <c r="H10" s="119">
        <v>1</v>
      </c>
      <c r="I10" s="210"/>
      <c r="J10" s="43"/>
      <c r="K10" s="43"/>
      <c r="L10" s="43"/>
      <c r="M10" s="43"/>
      <c r="N10" s="43"/>
      <c r="O10" s="43"/>
      <c r="P10" s="43"/>
      <c r="Q10" s="43"/>
      <c r="R10" s="43"/>
      <c r="S10" s="43"/>
    </row>
    <row r="11" spans="1:19" s="155" customFormat="1" ht="30" customHeight="1">
      <c r="A11" s="135" t="s">
        <v>71</v>
      </c>
      <c r="B11" s="207" t="s">
        <v>198</v>
      </c>
      <c r="C11" s="19"/>
      <c r="D11" s="20"/>
      <c r="E11" s="20"/>
      <c r="F11" s="101">
        <f t="shared" si="0"/>
        <v>0</v>
      </c>
      <c r="G11" s="134">
        <v>1</v>
      </c>
      <c r="H11" s="119">
        <v>2</v>
      </c>
      <c r="I11" s="211"/>
      <c r="J11" s="43"/>
      <c r="K11" s="43"/>
      <c r="L11" s="43"/>
      <c r="M11" s="43"/>
      <c r="N11" s="43"/>
      <c r="O11" s="43"/>
      <c r="P11" s="43"/>
      <c r="Q11" s="43"/>
      <c r="R11" s="43"/>
      <c r="S11" s="43"/>
    </row>
    <row r="12" spans="1:19" s="155" customFormat="1" ht="30" customHeight="1">
      <c r="A12" s="132" t="s">
        <v>72</v>
      </c>
      <c r="B12" s="205" t="s">
        <v>199</v>
      </c>
      <c r="C12" s="209"/>
      <c r="D12" s="120"/>
      <c r="E12" s="120"/>
      <c r="F12" s="99">
        <f t="shared" si="0"/>
        <v>0</v>
      </c>
      <c r="G12" s="123">
        <f t="shared" si="1"/>
        <v>1</v>
      </c>
      <c r="H12" s="119">
        <v>1</v>
      </c>
      <c r="I12" s="212"/>
      <c r="J12" s="43"/>
      <c r="K12" s="43"/>
      <c r="L12" s="43"/>
      <c r="M12" s="43"/>
      <c r="N12" s="43"/>
      <c r="O12" s="43"/>
      <c r="P12" s="43"/>
      <c r="Q12" s="43"/>
      <c r="R12" s="43"/>
      <c r="S12" s="43"/>
    </row>
    <row r="13" spans="1:19" s="155" customFormat="1" ht="34.5" customHeight="1">
      <c r="A13" s="135" t="s">
        <v>73</v>
      </c>
      <c r="B13" s="207" t="s">
        <v>200</v>
      </c>
      <c r="C13" s="19"/>
      <c r="D13" s="20"/>
      <c r="E13" s="20"/>
      <c r="F13" s="101">
        <f t="shared" si="0"/>
        <v>0</v>
      </c>
      <c r="G13" s="134">
        <f t="shared" si="1"/>
        <v>1</v>
      </c>
      <c r="H13" s="119">
        <v>1</v>
      </c>
      <c r="I13" s="211"/>
      <c r="J13" s="154"/>
      <c r="K13" s="154"/>
      <c r="L13" s="154"/>
      <c r="M13" s="154"/>
      <c r="N13" s="154"/>
      <c r="O13" s="154"/>
      <c r="P13" s="154"/>
      <c r="Q13" s="154"/>
      <c r="R13" s="154"/>
      <c r="S13" s="154"/>
    </row>
    <row r="14" spans="1:19" s="155" customFormat="1" ht="45.75" customHeight="1">
      <c r="A14" s="190" t="s">
        <v>74</v>
      </c>
      <c r="B14" s="205" t="s">
        <v>201</v>
      </c>
      <c r="C14" s="209"/>
      <c r="D14" s="120"/>
      <c r="E14" s="120"/>
      <c r="F14" s="99">
        <f t="shared" si="0"/>
        <v>0</v>
      </c>
      <c r="G14" s="123">
        <f t="shared" si="1"/>
        <v>2</v>
      </c>
      <c r="H14" s="119">
        <v>2</v>
      </c>
      <c r="I14" s="212"/>
      <c r="J14" s="43"/>
      <c r="K14" s="43"/>
      <c r="L14" s="43"/>
      <c r="M14" s="43"/>
      <c r="N14" s="43"/>
      <c r="O14" s="43"/>
      <c r="P14" s="43"/>
      <c r="Q14" s="43"/>
      <c r="R14" s="43"/>
      <c r="S14" s="43"/>
    </row>
    <row r="15" spans="1:19" s="229" customFormat="1" ht="9.9499999999999993" customHeight="1">
      <c r="A15" s="222"/>
      <c r="B15" s="223"/>
      <c r="C15" s="224"/>
      <c r="D15" s="224"/>
      <c r="E15" s="224"/>
      <c r="F15" s="225"/>
      <c r="G15" s="226"/>
      <c r="H15" s="253"/>
      <c r="I15" s="227"/>
      <c r="J15" s="228"/>
      <c r="K15" s="228"/>
      <c r="L15" s="228"/>
      <c r="M15" s="228"/>
      <c r="N15" s="228"/>
      <c r="O15" s="228"/>
      <c r="P15" s="228"/>
      <c r="Q15" s="228"/>
      <c r="R15" s="228"/>
    </row>
    <row r="16" spans="1:19" s="10" customFormat="1" ht="30" customHeight="1">
      <c r="A16" s="230" t="s">
        <v>99</v>
      </c>
      <c r="B16" s="231"/>
      <c r="C16" s="388" t="s">
        <v>100</v>
      </c>
      <c r="D16" s="389"/>
      <c r="E16" s="390"/>
      <c r="F16" s="232">
        <f>SUM(F8:F15)</f>
        <v>0</v>
      </c>
      <c r="G16" s="232">
        <f>SUM(G8:G14)</f>
        <v>9</v>
      </c>
      <c r="H16" s="254">
        <f>SUM(H8:H14)</f>
        <v>9</v>
      </c>
      <c r="I16" s="248"/>
      <c r="J16" s="97"/>
      <c r="K16" s="97"/>
      <c r="L16" s="97"/>
      <c r="M16" s="97"/>
      <c r="N16" s="97"/>
      <c r="O16" s="97"/>
      <c r="P16" s="97"/>
      <c r="Q16" s="97"/>
      <c r="R16" s="97"/>
    </row>
    <row r="17" spans="1:19" s="42" customFormat="1" ht="30.75" customHeight="1">
      <c r="A17" s="385" t="s">
        <v>114</v>
      </c>
      <c r="B17" s="356"/>
      <c r="C17" s="356"/>
      <c r="D17" s="356"/>
      <c r="E17" s="356"/>
      <c r="F17" s="356"/>
      <c r="G17" s="356"/>
      <c r="I17" s="90"/>
      <c r="J17" s="41"/>
      <c r="K17" s="41"/>
      <c r="L17" s="41"/>
      <c r="M17" s="41"/>
      <c r="N17" s="41"/>
      <c r="O17" s="41"/>
      <c r="P17" s="41"/>
      <c r="Q17" s="41"/>
      <c r="R17" s="41"/>
    </row>
    <row r="18" spans="1:19" s="42" customFormat="1" ht="15">
      <c r="A18" s="393"/>
      <c r="B18" s="358"/>
      <c r="C18" s="358"/>
      <c r="D18" s="358"/>
      <c r="E18" s="358"/>
      <c r="F18" s="358"/>
      <c r="G18" s="358"/>
      <c r="H18" s="91"/>
      <c r="I18" s="89"/>
      <c r="J18" s="41"/>
      <c r="K18" s="41"/>
      <c r="L18" s="41"/>
      <c r="M18" s="41"/>
      <c r="N18" s="41"/>
      <c r="O18" s="41"/>
      <c r="P18" s="41"/>
      <c r="Q18" s="41"/>
      <c r="R18" s="41"/>
    </row>
    <row r="19" spans="1:19" s="42" customFormat="1" ht="15">
      <c r="A19" s="358"/>
      <c r="B19" s="358"/>
      <c r="C19" s="358"/>
      <c r="D19" s="358"/>
      <c r="E19" s="358"/>
      <c r="F19" s="358"/>
      <c r="G19" s="358"/>
      <c r="H19" s="91"/>
      <c r="I19" s="89"/>
      <c r="J19" s="41"/>
      <c r="K19" s="41"/>
      <c r="L19" s="41"/>
      <c r="M19" s="41"/>
      <c r="N19" s="41"/>
      <c r="O19" s="41"/>
      <c r="P19" s="41"/>
      <c r="Q19" s="41"/>
      <c r="R19" s="41"/>
    </row>
    <row r="20" spans="1:19" s="42" customFormat="1" ht="15">
      <c r="A20" s="358"/>
      <c r="B20" s="358"/>
      <c r="C20" s="358"/>
      <c r="D20" s="358"/>
      <c r="E20" s="358"/>
      <c r="F20" s="358"/>
      <c r="G20" s="358"/>
      <c r="H20" s="41"/>
      <c r="I20" s="89"/>
      <c r="J20" s="41"/>
      <c r="K20" s="41"/>
      <c r="L20" s="41"/>
      <c r="M20" s="41"/>
      <c r="N20" s="41"/>
      <c r="O20" s="41"/>
      <c r="P20" s="41"/>
      <c r="Q20" s="41"/>
      <c r="R20" s="41"/>
    </row>
    <row r="21" spans="1:19" s="42" customFormat="1" ht="15">
      <c r="A21" s="358"/>
      <c r="B21" s="358"/>
      <c r="C21" s="358"/>
      <c r="D21" s="358"/>
      <c r="E21" s="358"/>
      <c r="F21" s="358"/>
      <c r="G21" s="358"/>
      <c r="H21" s="41"/>
      <c r="I21" s="89"/>
      <c r="J21" s="41"/>
      <c r="K21" s="41"/>
      <c r="L21" s="41"/>
      <c r="M21" s="41"/>
      <c r="N21" s="41"/>
      <c r="O21" s="41"/>
      <c r="P21" s="41"/>
      <c r="Q21" s="41"/>
      <c r="R21" s="41"/>
    </row>
    <row r="22" spans="1:19" ht="15">
      <c r="J22" s="41"/>
      <c r="K22" s="41"/>
      <c r="L22" s="41"/>
      <c r="M22" s="41"/>
      <c r="N22" s="41"/>
      <c r="O22" s="41"/>
      <c r="P22" s="41"/>
      <c r="Q22" s="41"/>
      <c r="R22" s="41"/>
      <c r="S22" s="41"/>
    </row>
    <row r="23" spans="1:19" ht="15" customHeight="1">
      <c r="J23" s="41"/>
      <c r="K23" s="41"/>
      <c r="L23" s="41"/>
      <c r="M23" s="41"/>
      <c r="N23" s="41"/>
      <c r="O23" s="41"/>
      <c r="P23" s="41"/>
      <c r="Q23" s="41"/>
      <c r="R23" s="41"/>
      <c r="S23" s="41"/>
    </row>
  </sheetData>
  <mergeCells count="5">
    <mergeCell ref="A6:G6"/>
    <mergeCell ref="A7:B7"/>
    <mergeCell ref="C16:E16"/>
    <mergeCell ref="A17:G17"/>
    <mergeCell ref="A18:G21"/>
  </mergeCells>
  <pageMargins left="0.7" right="0.7" top="0.75" bottom="0.75" header="0.3" footer="0.3"/>
  <pageSetup scale="70" orientation="landscape" horizontalDpi="4294967292" verticalDpi="4294967292" r:id="rId1"/>
  <colBreaks count="1" manualBreakCount="1">
    <brk id="9"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32"/>
  <sheetViews>
    <sheetView showGridLines="0" topLeftCell="A10" zoomScale="110" zoomScaleNormal="110" zoomScalePageLayoutView="110" workbookViewId="0">
      <selection activeCell="G19" sqref="G19"/>
    </sheetView>
  </sheetViews>
  <sheetFormatPr defaultColWidth="17.28515625" defaultRowHeight="15.75" customHeight="1"/>
  <cols>
    <col min="1" max="1" width="4.42578125" style="2" customWidth="1"/>
    <col min="2" max="2" width="100.7109375" style="2" customWidth="1"/>
    <col min="3" max="3" width="10.7109375" style="2" customWidth="1"/>
    <col min="4" max="6" width="8.85546875" style="2" customWidth="1"/>
    <col min="7" max="16384" width="17.28515625" style="2"/>
  </cols>
  <sheetData>
    <row r="1" spans="1:12" ht="15.75" customHeight="1">
      <c r="A1" s="1"/>
      <c r="B1" s="1"/>
      <c r="C1" s="1"/>
      <c r="D1" s="1"/>
      <c r="E1" s="1"/>
      <c r="F1" s="1"/>
      <c r="G1" s="1"/>
      <c r="H1" s="1"/>
      <c r="I1" s="1"/>
      <c r="J1" s="1"/>
      <c r="K1" s="1"/>
    </row>
    <row r="2" spans="1:12" ht="15.75" customHeight="1">
      <c r="A2" s="3"/>
      <c r="B2" s="4"/>
      <c r="C2" s="4"/>
      <c r="D2" s="4"/>
      <c r="E2" s="4"/>
      <c r="F2" s="4"/>
      <c r="G2" s="4"/>
      <c r="H2" s="4"/>
      <c r="I2" s="4"/>
      <c r="J2" s="4"/>
      <c r="K2" s="4"/>
    </row>
    <row r="3" spans="1:12" ht="15" customHeight="1">
      <c r="A3" s="3"/>
      <c r="B3" s="4"/>
      <c r="C3" s="4"/>
      <c r="D3" s="4"/>
      <c r="E3" s="4"/>
      <c r="F3" s="4"/>
      <c r="G3" s="4"/>
      <c r="H3" s="4"/>
      <c r="I3" s="4"/>
      <c r="J3" s="4"/>
      <c r="K3" s="4"/>
    </row>
    <row r="4" spans="1:12" ht="17.25" customHeight="1">
      <c r="A4" s="3"/>
      <c r="B4" s="4"/>
      <c r="C4" s="4"/>
      <c r="D4" s="4"/>
      <c r="E4" s="4"/>
      <c r="F4" s="4"/>
      <c r="G4" s="4"/>
      <c r="H4" s="4"/>
      <c r="I4" s="4"/>
      <c r="J4" s="4"/>
      <c r="K4" s="4"/>
    </row>
    <row r="5" spans="1:12" ht="27" customHeight="1">
      <c r="A5" s="6" t="s">
        <v>98</v>
      </c>
      <c r="B5" s="7"/>
      <c r="C5" s="7"/>
      <c r="D5" s="4"/>
      <c r="E5" s="4"/>
      <c r="F5" s="4"/>
      <c r="G5" s="4"/>
      <c r="H5" s="4"/>
      <c r="I5" s="4"/>
      <c r="J5" s="4"/>
      <c r="K5" s="4"/>
    </row>
    <row r="6" spans="1:12" s="291" customFormat="1" ht="27" customHeight="1">
      <c r="A6" s="6"/>
      <c r="B6" s="7"/>
      <c r="C6" s="7"/>
      <c r="D6" s="7"/>
      <c r="E6" s="7"/>
      <c r="F6" s="7"/>
      <c r="G6" s="7"/>
      <c r="H6" s="7"/>
      <c r="I6" s="7"/>
      <c r="J6" s="7"/>
      <c r="K6" s="7"/>
    </row>
    <row r="7" spans="1:12" ht="76.5" customHeight="1">
      <c r="A7" s="382" t="s">
        <v>148</v>
      </c>
      <c r="B7" s="427"/>
      <c r="C7" s="427"/>
      <c r="D7" s="41"/>
      <c r="E7" s="41"/>
      <c r="F7" s="41"/>
    </row>
    <row r="8" spans="1:12" s="290" customFormat="1" ht="30" customHeight="1">
      <c r="A8" s="431" t="s">
        <v>127</v>
      </c>
      <c r="B8" s="432"/>
      <c r="C8" s="432"/>
      <c r="D8" s="87"/>
      <c r="E8" s="87"/>
      <c r="F8" s="87"/>
    </row>
    <row r="9" spans="1:12" s="10" customFormat="1" ht="30" customHeight="1">
      <c r="A9" s="425" t="s">
        <v>128</v>
      </c>
      <c r="B9" s="426"/>
      <c r="C9" s="131" t="s">
        <v>11</v>
      </c>
      <c r="D9" s="97"/>
      <c r="E9" s="97"/>
      <c r="F9" s="97"/>
    </row>
    <row r="10" spans="1:12" ht="60" customHeight="1">
      <c r="A10" s="120" t="s">
        <v>75</v>
      </c>
      <c r="B10" s="136"/>
      <c r="C10" s="302" t="s">
        <v>115</v>
      </c>
      <c r="D10" s="41"/>
      <c r="E10" s="41"/>
      <c r="F10" s="41"/>
    </row>
    <row r="11" spans="1:12" ht="60" customHeight="1">
      <c r="A11" s="20" t="s">
        <v>76</v>
      </c>
      <c r="B11" s="138"/>
      <c r="C11" s="303" t="s">
        <v>83</v>
      </c>
      <c r="D11" s="41"/>
      <c r="E11" s="41"/>
      <c r="F11" s="41"/>
    </row>
    <row r="12" spans="1:12" ht="60" customHeight="1">
      <c r="A12" s="120" t="s">
        <v>77</v>
      </c>
      <c r="B12" s="139"/>
      <c r="C12" s="302" t="s">
        <v>115</v>
      </c>
      <c r="D12" s="41"/>
      <c r="E12" s="41"/>
      <c r="F12" s="41"/>
    </row>
    <row r="13" spans="1:12" ht="60" customHeight="1">
      <c r="A13" s="20" t="s">
        <v>78</v>
      </c>
      <c r="B13" s="138"/>
      <c r="C13" s="303" t="s">
        <v>83</v>
      </c>
      <c r="D13" s="41"/>
      <c r="E13" s="41"/>
      <c r="F13" s="41"/>
    </row>
    <row r="14" spans="1:12" ht="60" customHeight="1">
      <c r="A14" s="120" t="s">
        <v>79</v>
      </c>
      <c r="B14" s="139"/>
      <c r="C14" s="302" t="s">
        <v>83</v>
      </c>
      <c r="D14" s="41"/>
      <c r="E14" s="41"/>
      <c r="F14" s="41"/>
    </row>
    <row r="15" spans="1:12" ht="60" customHeight="1">
      <c r="A15" s="20" t="s">
        <v>80</v>
      </c>
      <c r="B15" s="138"/>
      <c r="C15" s="304" t="s">
        <v>83</v>
      </c>
      <c r="D15" s="41"/>
      <c r="E15" s="41"/>
      <c r="F15" s="41"/>
    </row>
    <row r="16" spans="1:12" s="229" customFormat="1" ht="9.9499999999999993" customHeight="1">
      <c r="A16" s="222"/>
      <c r="B16" s="223"/>
      <c r="C16" s="224"/>
      <c r="D16" s="228"/>
      <c r="E16" s="228"/>
      <c r="F16" s="228"/>
      <c r="G16" s="228"/>
      <c r="H16" s="228"/>
      <c r="I16" s="228"/>
      <c r="J16" s="228"/>
      <c r="K16" s="228"/>
      <c r="L16" s="228"/>
    </row>
    <row r="17" spans="1:12" s="10" customFormat="1" ht="30" customHeight="1">
      <c r="A17" s="230" t="s">
        <v>129</v>
      </c>
      <c r="B17" s="241"/>
      <c r="C17" s="238">
        <f>SUM(C10:C15)</f>
        <v>0</v>
      </c>
      <c r="D17" s="97"/>
      <c r="E17" s="97"/>
      <c r="F17" s="97"/>
      <c r="G17" s="97"/>
      <c r="H17" s="97"/>
      <c r="I17" s="97"/>
      <c r="J17" s="97"/>
      <c r="K17" s="97"/>
      <c r="L17" s="97"/>
    </row>
    <row r="18" spans="1:12" s="42" customFormat="1" ht="32.25" customHeight="1">
      <c r="A18" s="428" t="s">
        <v>114</v>
      </c>
      <c r="B18" s="429"/>
      <c r="C18" s="430"/>
      <c r="D18" s="41"/>
      <c r="E18" s="41"/>
      <c r="F18" s="41"/>
      <c r="G18" s="41"/>
      <c r="H18" s="41"/>
      <c r="I18" s="41"/>
      <c r="J18" s="41"/>
      <c r="K18" s="41"/>
      <c r="L18" s="41"/>
    </row>
    <row r="19" spans="1:12" s="42" customFormat="1" ht="15">
      <c r="A19" s="393"/>
      <c r="B19" s="358"/>
      <c r="C19" s="358"/>
      <c r="D19" s="41"/>
      <c r="E19" s="41"/>
      <c r="F19" s="41"/>
      <c r="G19" s="41"/>
      <c r="H19" s="41"/>
      <c r="I19" s="41"/>
      <c r="J19" s="41"/>
      <c r="K19" s="41"/>
      <c r="L19" s="41"/>
    </row>
    <row r="20" spans="1:12" s="42" customFormat="1" ht="15">
      <c r="A20" s="358"/>
      <c r="B20" s="358"/>
      <c r="C20" s="358"/>
      <c r="D20" s="41"/>
      <c r="E20" s="41"/>
      <c r="F20" s="41"/>
      <c r="G20" s="41"/>
      <c r="H20" s="41"/>
      <c r="I20" s="41"/>
      <c r="J20" s="41"/>
      <c r="K20" s="41"/>
      <c r="L20" s="41"/>
    </row>
    <row r="21" spans="1:12" s="42" customFormat="1" ht="15">
      <c r="A21" s="358"/>
      <c r="B21" s="358"/>
      <c r="C21" s="358"/>
      <c r="D21" s="41"/>
      <c r="E21" s="41"/>
      <c r="F21" s="41"/>
      <c r="G21" s="41"/>
      <c r="H21" s="41"/>
      <c r="I21" s="41"/>
      <c r="J21" s="41"/>
      <c r="K21" s="41"/>
      <c r="L21" s="41"/>
    </row>
    <row r="22" spans="1:12" s="42" customFormat="1" ht="15">
      <c r="A22" s="358"/>
      <c r="B22" s="358"/>
      <c r="C22" s="358"/>
      <c r="D22" s="41"/>
      <c r="E22" s="41"/>
      <c r="F22" s="41"/>
      <c r="G22" s="41"/>
      <c r="H22" s="41"/>
      <c r="I22" s="41"/>
      <c r="J22" s="41"/>
      <c r="K22" s="41"/>
      <c r="L22" s="41"/>
    </row>
    <row r="23" spans="1:12" ht="15" customHeight="1">
      <c r="A23" s="41"/>
      <c r="B23" s="41"/>
      <c r="C23" s="41"/>
      <c r="D23" s="41"/>
      <c r="E23" s="41"/>
      <c r="F23" s="41"/>
    </row>
    <row r="24" spans="1:12" ht="18" customHeight="1">
      <c r="A24" s="41"/>
      <c r="B24" s="239" t="s">
        <v>133</v>
      </c>
      <c r="C24" s="41"/>
      <c r="D24" s="41"/>
      <c r="E24" s="41"/>
      <c r="F24" s="41"/>
    </row>
    <row r="25" spans="1:12" ht="23.25" customHeight="1">
      <c r="A25" s="41"/>
      <c r="B25" s="240" t="s">
        <v>134</v>
      </c>
      <c r="C25" s="41"/>
      <c r="D25" s="41"/>
      <c r="E25" s="41"/>
      <c r="F25" s="41"/>
    </row>
    <row r="26" spans="1:12" ht="15" customHeight="1">
      <c r="A26" s="41"/>
      <c r="B26" s="41"/>
      <c r="C26" s="41"/>
      <c r="D26" s="41"/>
      <c r="E26" s="41"/>
      <c r="F26" s="41"/>
    </row>
    <row r="27" spans="1:12" ht="13.5" customHeight="1">
      <c r="A27" s="41"/>
      <c r="B27" s="41"/>
      <c r="C27" s="41"/>
      <c r="D27" s="41"/>
      <c r="E27" s="41"/>
      <c r="F27" s="41"/>
    </row>
    <row r="28" spans="1:12" ht="13.5" customHeight="1">
      <c r="A28" s="41"/>
      <c r="B28" s="41"/>
      <c r="C28" s="41"/>
      <c r="D28" s="41"/>
      <c r="E28" s="41"/>
      <c r="F28" s="41"/>
    </row>
    <row r="29" spans="1:12" ht="13.5" customHeight="1">
      <c r="A29" s="41"/>
      <c r="B29" s="41"/>
      <c r="C29" s="41"/>
      <c r="D29" s="41"/>
      <c r="E29" s="41"/>
      <c r="F29" s="41"/>
    </row>
    <row r="30" spans="1:12" ht="18" customHeight="1">
      <c r="A30" s="41"/>
      <c r="B30" s="140"/>
      <c r="C30" s="41"/>
      <c r="D30" s="41"/>
      <c r="E30" s="41"/>
      <c r="F30" s="41"/>
    </row>
    <row r="31" spans="1:12" ht="18" customHeight="1">
      <c r="A31" s="41"/>
      <c r="B31" s="137"/>
      <c r="C31" s="41"/>
      <c r="D31" s="41"/>
      <c r="E31" s="41"/>
      <c r="F31" s="41"/>
    </row>
    <row r="32" spans="1:12" ht="13.5" customHeight="1">
      <c r="A32" s="41"/>
      <c r="B32" s="41"/>
      <c r="C32" s="41"/>
      <c r="D32" s="41"/>
      <c r="E32" s="41"/>
      <c r="F32" s="41"/>
    </row>
  </sheetData>
  <mergeCells count="5">
    <mergeCell ref="A7:C7"/>
    <mergeCell ref="A9:B9"/>
    <mergeCell ref="A18:C18"/>
    <mergeCell ref="A19:C22"/>
    <mergeCell ref="A8:C8"/>
  </mergeCells>
  <hyperlinks>
    <hyperlink ref="A8:C8" r:id="rId1" display="Click here for examples of Innovation Points" xr:uid="{00000000-0004-0000-0700-000000000000}"/>
  </hyperlinks>
  <pageMargins left="0.7" right="0.7" top="0.75" bottom="0.75" header="0.3" footer="0.3"/>
  <pageSetup scale="66"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8</vt:i4>
      </vt:variant>
    </vt:vector>
  </HeadingPairs>
  <TitlesOfParts>
    <vt:vector size="16" baseType="lpstr">
      <vt:lpstr>Summary</vt:lpstr>
      <vt:lpstr>Образование&amp;наука</vt:lpstr>
      <vt:lpstr>Энергия</vt:lpstr>
      <vt:lpstr>Бумага&amp;Документы </vt:lpstr>
      <vt:lpstr>Отходы</vt:lpstr>
      <vt:lpstr>Вода</vt:lpstr>
      <vt:lpstr>Осведомлённость</vt:lpstr>
      <vt:lpstr>Инновации</vt:lpstr>
      <vt:lpstr>Summary!Область_печати</vt:lpstr>
      <vt:lpstr>'Бумага&amp;Документы '!Область_печати</vt:lpstr>
      <vt:lpstr>Вода!Область_печати</vt:lpstr>
      <vt:lpstr>Инновации!Область_печати</vt:lpstr>
      <vt:lpstr>'Образование&amp;наука'!Область_печати</vt:lpstr>
      <vt:lpstr>Осведомлённость!Область_печати</vt:lpstr>
      <vt:lpstr>Отходы!Область_печати</vt:lpstr>
      <vt:lpstr>Энергия!Область_печати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Marisa</dc:creator>
  <cp:lastModifiedBy>Қасымов Жомарт</cp:lastModifiedBy>
  <cp:lastPrinted>2018-02-07T06:33:55Z</cp:lastPrinted>
  <dcterms:created xsi:type="dcterms:W3CDTF">2014-06-17T20:34:38Z</dcterms:created>
  <dcterms:modified xsi:type="dcterms:W3CDTF">2022-03-25T06:03:28Z</dcterms:modified>
</cp:coreProperties>
</file>